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大阪社保協通信\"/>
    </mc:Choice>
  </mc:AlternateContent>
  <xr:revisionPtr revIDLastSave="0" documentId="8_{D0E4474C-F043-4EEB-B779-C3D017068AF8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2017年度大阪府内決算 " sheetId="5" r:id="rId1"/>
    <sheet name="2016年度大阪府内決算" sheetId="3" r:id="rId2"/>
    <sheet name="08－17大阪府内市町村決算推移" sheetId="4" r:id="rId3"/>
    <sheet name="全国ベース" sheetId="6" r:id="rId4"/>
    <sheet name="統一保険料との比較" sheetId="8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3" i="6" l="1"/>
  <c r="T43" i="6"/>
  <c r="L43" i="6"/>
  <c r="D43" i="6"/>
  <c r="AB42" i="6"/>
  <c r="Z42" i="6"/>
  <c r="X42" i="6"/>
  <c r="V42" i="6"/>
  <c r="V43" i="6" s="1"/>
  <c r="T42" i="6"/>
  <c r="R42" i="6"/>
  <c r="P42" i="6"/>
  <c r="N42" i="6"/>
  <c r="N43" i="6" s="1"/>
  <c r="L42" i="6"/>
  <c r="J42" i="6"/>
  <c r="H42" i="6"/>
  <c r="F42" i="6"/>
  <c r="F43" i="6" s="1"/>
  <c r="D42" i="6"/>
  <c r="AB41" i="6"/>
  <c r="Z41" i="6"/>
  <c r="Z43" i="6" s="1"/>
  <c r="X41" i="6"/>
  <c r="X43" i="6" s="1"/>
  <c r="V41" i="6"/>
  <c r="T41" i="6"/>
  <c r="R41" i="6"/>
  <c r="R43" i="6" s="1"/>
  <c r="P41" i="6"/>
  <c r="P43" i="6" s="1"/>
  <c r="N41" i="6"/>
  <c r="L41" i="6"/>
  <c r="J41" i="6"/>
  <c r="J43" i="6" s="1"/>
  <c r="H41" i="6"/>
  <c r="H43" i="6" s="1"/>
  <c r="F41" i="6"/>
  <c r="D41" i="6"/>
  <c r="AB39" i="6"/>
  <c r="Z39" i="6"/>
  <c r="X39" i="6"/>
  <c r="V39" i="6"/>
  <c r="T39" i="6"/>
  <c r="R39" i="6"/>
  <c r="P39" i="6"/>
  <c r="N39" i="6"/>
  <c r="L39" i="6"/>
  <c r="J39" i="6"/>
  <c r="H39" i="6"/>
  <c r="F39" i="6"/>
  <c r="D39" i="6"/>
  <c r="V37" i="6"/>
  <c r="N37" i="6"/>
  <c r="F37" i="6"/>
  <c r="AB36" i="6"/>
  <c r="Z36" i="6"/>
  <c r="AA34" i="6" s="1"/>
  <c r="X36" i="6"/>
  <c r="Y35" i="6" s="1"/>
  <c r="V36" i="6"/>
  <c r="T36" i="6"/>
  <c r="R36" i="6"/>
  <c r="S34" i="6" s="1"/>
  <c r="P36" i="6"/>
  <c r="Q35" i="6" s="1"/>
  <c r="N36" i="6"/>
  <c r="L36" i="6"/>
  <c r="J36" i="6"/>
  <c r="K34" i="6" s="1"/>
  <c r="H36" i="6"/>
  <c r="I35" i="6" s="1"/>
  <c r="F36" i="6"/>
  <c r="D36" i="6"/>
  <c r="AC35" i="6"/>
  <c r="AA35" i="6"/>
  <c r="W35" i="6"/>
  <c r="U35" i="6"/>
  <c r="S35" i="6"/>
  <c r="O35" i="6"/>
  <c r="M35" i="6"/>
  <c r="K35" i="6"/>
  <c r="G35" i="6"/>
  <c r="E35" i="6"/>
  <c r="AC34" i="6"/>
  <c r="W34" i="6"/>
  <c r="U34" i="6"/>
  <c r="O34" i="6"/>
  <c r="M34" i="6"/>
  <c r="G34" i="6"/>
  <c r="E34" i="6"/>
  <c r="AC33" i="6"/>
  <c r="W33" i="6"/>
  <c r="U33" i="6"/>
  <c r="O33" i="6"/>
  <c r="M33" i="6"/>
  <c r="G33" i="6"/>
  <c r="E33" i="6"/>
  <c r="AC32" i="6"/>
  <c r="AA32" i="6"/>
  <c r="Y32" i="6"/>
  <c r="W32" i="6"/>
  <c r="U32" i="6"/>
  <c r="S32" i="6"/>
  <c r="Q32" i="6"/>
  <c r="O32" i="6"/>
  <c r="M32" i="6"/>
  <c r="K32" i="6"/>
  <c r="I32" i="6"/>
  <c r="G32" i="6"/>
  <c r="E32" i="6"/>
  <c r="AC31" i="6"/>
  <c r="AA31" i="6"/>
  <c r="W31" i="6"/>
  <c r="U31" i="6"/>
  <c r="S31" i="6"/>
  <c r="O31" i="6"/>
  <c r="M31" i="6"/>
  <c r="K31" i="6"/>
  <c r="G31" i="6"/>
  <c r="E31" i="6"/>
  <c r="AC30" i="6"/>
  <c r="W30" i="6"/>
  <c r="U30" i="6"/>
  <c r="O30" i="6"/>
  <c r="M30" i="6"/>
  <c r="G30" i="6"/>
  <c r="E30" i="6"/>
  <c r="AC29" i="6"/>
  <c r="W29" i="6"/>
  <c r="U29" i="6"/>
  <c r="O29" i="6"/>
  <c r="M29" i="6"/>
  <c r="G28" i="6"/>
  <c r="E28" i="6"/>
  <c r="AC27" i="6"/>
  <c r="AA27" i="6"/>
  <c r="Y27" i="6"/>
  <c r="W27" i="6"/>
  <c r="U27" i="6"/>
  <c r="S27" i="6"/>
  <c r="Q27" i="6"/>
  <c r="O27" i="6"/>
  <c r="M27" i="6"/>
  <c r="K27" i="6"/>
  <c r="I27" i="6"/>
  <c r="G27" i="6"/>
  <c r="E27" i="6"/>
  <c r="AC26" i="6"/>
  <c r="AA26" i="6"/>
  <c r="W26" i="6"/>
  <c r="U26" i="6"/>
  <c r="S26" i="6"/>
  <c r="O26" i="6"/>
  <c r="M26" i="6"/>
  <c r="K26" i="6"/>
  <c r="G26" i="6"/>
  <c r="E26" i="6"/>
  <c r="AC25" i="6"/>
  <c r="W25" i="6"/>
  <c r="U25" i="6"/>
  <c r="O25" i="6"/>
  <c r="M25" i="6"/>
  <c r="G25" i="6"/>
  <c r="E25" i="6"/>
  <c r="AC24" i="6"/>
  <c r="W24" i="6"/>
  <c r="U24" i="6"/>
  <c r="O24" i="6"/>
  <c r="M24" i="6"/>
  <c r="G24" i="6"/>
  <c r="E24" i="6"/>
  <c r="AC23" i="6"/>
  <c r="AA23" i="6"/>
  <c r="Y23" i="6"/>
  <c r="W23" i="6"/>
  <c r="U23" i="6"/>
  <c r="S23" i="6"/>
  <c r="Q23" i="6"/>
  <c r="O23" i="6"/>
  <c r="M23" i="6"/>
  <c r="K23" i="6"/>
  <c r="I23" i="6"/>
  <c r="G23" i="6"/>
  <c r="E23" i="6"/>
  <c r="AB18" i="6"/>
  <c r="AB37" i="6" s="1"/>
  <c r="Z18" i="6"/>
  <c r="AA17" i="6" s="1"/>
  <c r="X18" i="6"/>
  <c r="V18" i="6"/>
  <c r="T18" i="6"/>
  <c r="T37" i="6" s="1"/>
  <c r="R18" i="6"/>
  <c r="S17" i="6" s="1"/>
  <c r="P18" i="6"/>
  <c r="N18" i="6"/>
  <c r="L18" i="6"/>
  <c r="L37" i="6" s="1"/>
  <c r="J18" i="6"/>
  <c r="K17" i="6" s="1"/>
  <c r="H18" i="6"/>
  <c r="F18" i="6"/>
  <c r="D18" i="6"/>
  <c r="D37" i="6" s="1"/>
  <c r="AC17" i="6"/>
  <c r="Y17" i="6"/>
  <c r="W17" i="6"/>
  <c r="U17" i="6"/>
  <c r="Q17" i="6"/>
  <c r="O17" i="6"/>
  <c r="M17" i="6"/>
  <c r="I17" i="6"/>
  <c r="G17" i="6"/>
  <c r="E17" i="6"/>
  <c r="Y16" i="6"/>
  <c r="W16" i="6"/>
  <c r="Q16" i="6"/>
  <c r="O16" i="6"/>
  <c r="I16" i="6"/>
  <c r="G16" i="6"/>
  <c r="Y15" i="6"/>
  <c r="W15" i="6"/>
  <c r="Q15" i="6"/>
  <c r="O15" i="6"/>
  <c r="I15" i="6"/>
  <c r="G15" i="6"/>
  <c r="AC14" i="6"/>
  <c r="AA14" i="6"/>
  <c r="Y14" i="6"/>
  <c r="W14" i="6"/>
  <c r="U14" i="6"/>
  <c r="S14" i="6"/>
  <c r="Q14" i="6"/>
  <c r="O14" i="6"/>
  <c r="M14" i="6"/>
  <c r="K14" i="6"/>
  <c r="I14" i="6"/>
  <c r="G14" i="6"/>
  <c r="E14" i="6"/>
  <c r="AC13" i="6"/>
  <c r="Y13" i="6"/>
  <c r="W13" i="6"/>
  <c r="U13" i="6"/>
  <c r="Q13" i="6"/>
  <c r="O13" i="6"/>
  <c r="M13" i="6"/>
  <c r="I13" i="6"/>
  <c r="G13" i="6"/>
  <c r="E13" i="6"/>
  <c r="Y12" i="6"/>
  <c r="W12" i="6"/>
  <c r="Q12" i="6"/>
  <c r="O12" i="6"/>
  <c r="I12" i="6"/>
  <c r="G12" i="6"/>
  <c r="Y11" i="6"/>
  <c r="W11" i="6"/>
  <c r="Q11" i="6"/>
  <c r="O11" i="6"/>
  <c r="I11" i="6"/>
  <c r="G11" i="6"/>
  <c r="AC10" i="6"/>
  <c r="AA10" i="6"/>
  <c r="Y10" i="6"/>
  <c r="W10" i="6"/>
  <c r="U10" i="6"/>
  <c r="S10" i="6"/>
  <c r="Q10" i="6"/>
  <c r="O10" i="6"/>
  <c r="M10" i="6"/>
  <c r="K10" i="6"/>
  <c r="I10" i="6"/>
  <c r="G10" i="6"/>
  <c r="E10" i="6"/>
  <c r="AC9" i="6"/>
  <c r="Y9" i="6"/>
  <c r="W9" i="6"/>
  <c r="U9" i="6"/>
  <c r="Q9" i="6"/>
  <c r="O9" i="6"/>
  <c r="M9" i="6"/>
  <c r="I9" i="6"/>
  <c r="G9" i="6"/>
  <c r="E9" i="6"/>
  <c r="Y8" i="6"/>
  <c r="W8" i="6"/>
  <c r="Q8" i="6"/>
  <c r="O8" i="6"/>
  <c r="I8" i="6"/>
  <c r="G8" i="6"/>
  <c r="Y7" i="6"/>
  <c r="W7" i="6"/>
  <c r="Q7" i="6"/>
  <c r="O7" i="6"/>
  <c r="I7" i="6"/>
  <c r="G7" i="6"/>
  <c r="AC6" i="6"/>
  <c r="AC39" i="6" s="1"/>
  <c r="AA6" i="6"/>
  <c r="Y6" i="6"/>
  <c r="Y39" i="6" s="1"/>
  <c r="W6" i="6"/>
  <c r="W39" i="6" s="1"/>
  <c r="U6" i="6"/>
  <c r="U39" i="6" s="1"/>
  <c r="S6" i="6"/>
  <c r="Q6" i="6"/>
  <c r="Q39" i="6" s="1"/>
  <c r="O6" i="6"/>
  <c r="O39" i="6" s="1"/>
  <c r="M6" i="6"/>
  <c r="M39" i="6" s="1"/>
  <c r="K6" i="6"/>
  <c r="I6" i="6"/>
  <c r="I39" i="6" s="1"/>
  <c r="G6" i="6"/>
  <c r="G39" i="6" s="1"/>
  <c r="E6" i="6"/>
  <c r="E39" i="6" s="1"/>
  <c r="AC5" i="6"/>
  <c r="Y5" i="6"/>
  <c r="W5" i="6"/>
  <c r="U5" i="6"/>
  <c r="Q5" i="6"/>
  <c r="O5" i="6"/>
  <c r="M5" i="6"/>
  <c r="I5" i="6"/>
  <c r="G5" i="6"/>
  <c r="E5" i="6"/>
  <c r="K46" i="5"/>
  <c r="I46" i="5"/>
  <c r="G46" i="5"/>
  <c r="K45" i="5"/>
  <c r="I45" i="5"/>
  <c r="G45" i="5"/>
  <c r="K44" i="5"/>
  <c r="I44" i="5"/>
  <c r="G44" i="5"/>
  <c r="K43" i="5"/>
  <c r="I43" i="5"/>
  <c r="G43" i="5"/>
  <c r="K42" i="5"/>
  <c r="I42" i="5"/>
  <c r="G42" i="5"/>
  <c r="K41" i="5"/>
  <c r="I41" i="5"/>
  <c r="G41" i="5"/>
  <c r="K40" i="5"/>
  <c r="I40" i="5"/>
  <c r="G40" i="5"/>
  <c r="K39" i="5"/>
  <c r="I39" i="5"/>
  <c r="G39" i="5"/>
  <c r="K38" i="5"/>
  <c r="I38" i="5"/>
  <c r="G38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K27" i="5"/>
  <c r="I27" i="5"/>
  <c r="G27" i="5"/>
  <c r="K26" i="5"/>
  <c r="I26" i="5"/>
  <c r="G26" i="5"/>
  <c r="K25" i="5"/>
  <c r="I25" i="5"/>
  <c r="G25" i="5"/>
  <c r="K24" i="5"/>
  <c r="I24" i="5"/>
  <c r="G24" i="5"/>
  <c r="K23" i="5"/>
  <c r="I23" i="5"/>
  <c r="G23" i="5"/>
  <c r="K22" i="5"/>
  <c r="I22" i="5"/>
  <c r="G22" i="5"/>
  <c r="K21" i="5"/>
  <c r="I21" i="5"/>
  <c r="G21" i="5"/>
  <c r="K20" i="5"/>
  <c r="I20" i="5"/>
  <c r="G20" i="5"/>
  <c r="K19" i="5"/>
  <c r="I19" i="5"/>
  <c r="G19" i="5"/>
  <c r="K18" i="5"/>
  <c r="I18" i="5"/>
  <c r="G18" i="5"/>
  <c r="K17" i="5"/>
  <c r="I17" i="5"/>
  <c r="G17" i="5"/>
  <c r="K16" i="5"/>
  <c r="I16" i="5"/>
  <c r="G16" i="5"/>
  <c r="K15" i="5"/>
  <c r="I15" i="5"/>
  <c r="G15" i="5"/>
  <c r="K14" i="5"/>
  <c r="I14" i="5"/>
  <c r="G14" i="5"/>
  <c r="K13" i="5"/>
  <c r="I13" i="5"/>
  <c r="G13" i="5"/>
  <c r="K12" i="5"/>
  <c r="I12" i="5"/>
  <c r="G12" i="5"/>
  <c r="K11" i="5"/>
  <c r="I11" i="5"/>
  <c r="G11" i="5"/>
  <c r="K10" i="5"/>
  <c r="I10" i="5"/>
  <c r="G10" i="5"/>
  <c r="K9" i="5"/>
  <c r="I9" i="5"/>
  <c r="G9" i="5"/>
  <c r="K8" i="5"/>
  <c r="I8" i="5"/>
  <c r="G8" i="5"/>
  <c r="K7" i="5"/>
  <c r="I7" i="5"/>
  <c r="G7" i="5"/>
  <c r="K6" i="5"/>
  <c r="I6" i="5"/>
  <c r="G6" i="5"/>
  <c r="K5" i="5"/>
  <c r="I5" i="5"/>
  <c r="G5" i="5"/>
  <c r="K4" i="5"/>
  <c r="I4" i="5"/>
  <c r="G4" i="5"/>
  <c r="K47" i="5"/>
  <c r="J47" i="5"/>
  <c r="H47" i="5"/>
  <c r="F47" i="5"/>
  <c r="G47" i="5" s="1"/>
  <c r="E47" i="5"/>
  <c r="M47" i="4"/>
  <c r="L47" i="4"/>
  <c r="K47" i="4"/>
  <c r="J47" i="4"/>
  <c r="I47" i="4"/>
  <c r="H47" i="4"/>
  <c r="G47" i="4"/>
  <c r="F47" i="4"/>
  <c r="E47" i="4"/>
  <c r="L46" i="4"/>
  <c r="M46" i="4"/>
  <c r="K46" i="4"/>
  <c r="J46" i="4"/>
  <c r="I46" i="4"/>
  <c r="H46" i="4"/>
  <c r="G46" i="4"/>
  <c r="F46" i="4"/>
  <c r="E46" i="4"/>
  <c r="D46" i="4"/>
  <c r="I47" i="3"/>
  <c r="G47" i="3"/>
  <c r="E47" i="3"/>
  <c r="D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AA7" i="6" l="1"/>
  <c r="K15" i="6"/>
  <c r="S15" i="6"/>
  <c r="AA15" i="6"/>
  <c r="I24" i="6"/>
  <c r="Q24" i="6"/>
  <c r="Y24" i="6"/>
  <c r="I28" i="6"/>
  <c r="Q29" i="6"/>
  <c r="Y29" i="6"/>
  <c r="I33" i="6"/>
  <c r="Q33" i="6"/>
  <c r="Y33" i="6"/>
  <c r="H37" i="6"/>
  <c r="P37" i="6"/>
  <c r="X37" i="6"/>
  <c r="S7" i="6"/>
  <c r="AA11" i="6"/>
  <c r="E7" i="6"/>
  <c r="M7" i="6"/>
  <c r="U7" i="6"/>
  <c r="AC7" i="6"/>
  <c r="K8" i="6"/>
  <c r="S8" i="6"/>
  <c r="AA8" i="6"/>
  <c r="E11" i="6"/>
  <c r="M11" i="6"/>
  <c r="U11" i="6"/>
  <c r="AC11" i="6"/>
  <c r="K12" i="6"/>
  <c r="S12" i="6"/>
  <c r="AA12" i="6"/>
  <c r="E15" i="6"/>
  <c r="M15" i="6"/>
  <c r="U15" i="6"/>
  <c r="AC15" i="6"/>
  <c r="K16" i="6"/>
  <c r="S16" i="6"/>
  <c r="AA16" i="6"/>
  <c r="K24" i="6"/>
  <c r="S24" i="6"/>
  <c r="AA24" i="6"/>
  <c r="I25" i="6"/>
  <c r="Q25" i="6"/>
  <c r="Y25" i="6"/>
  <c r="K28" i="6"/>
  <c r="S29" i="6"/>
  <c r="AA29" i="6"/>
  <c r="I30" i="6"/>
  <c r="Q30" i="6"/>
  <c r="Y30" i="6"/>
  <c r="K33" i="6"/>
  <c r="S33" i="6"/>
  <c r="AA33" i="6"/>
  <c r="I34" i="6"/>
  <c r="Q34" i="6"/>
  <c r="Y34" i="6"/>
  <c r="J37" i="6"/>
  <c r="R37" i="6"/>
  <c r="Z37" i="6"/>
  <c r="K7" i="6"/>
  <c r="K11" i="6"/>
  <c r="S11" i="6"/>
  <c r="K5" i="6"/>
  <c r="S5" i="6"/>
  <c r="AA5" i="6"/>
  <c r="E8" i="6"/>
  <c r="M8" i="6"/>
  <c r="U8" i="6"/>
  <c r="AC8" i="6"/>
  <c r="K9" i="6"/>
  <c r="K39" i="6" s="1"/>
  <c r="S9" i="6"/>
  <c r="S39" i="6" s="1"/>
  <c r="AA9" i="6"/>
  <c r="AA39" i="6" s="1"/>
  <c r="E12" i="6"/>
  <c r="M12" i="6"/>
  <c r="U12" i="6"/>
  <c r="AC12" i="6"/>
  <c r="K13" i="6"/>
  <c r="S13" i="6"/>
  <c r="AA13" i="6"/>
  <c r="E16" i="6"/>
  <c r="M16" i="6"/>
  <c r="U16" i="6"/>
  <c r="AC16" i="6"/>
  <c r="K25" i="6"/>
  <c r="S25" i="6"/>
  <c r="AA25" i="6"/>
  <c r="I26" i="6"/>
  <c r="Q26" i="6"/>
  <c r="Y26" i="6"/>
  <c r="K30" i="6"/>
  <c r="S30" i="6"/>
  <c r="AA30" i="6"/>
  <c r="I31" i="6"/>
  <c r="Q31" i="6"/>
  <c r="Y31" i="6"/>
  <c r="I47" i="5"/>
  <c r="H47" i="3"/>
  <c r="F47" i="3"/>
  <c r="J47" i="3"/>
</calcChain>
</file>

<file path=xl/sharedStrings.xml><?xml version="1.0" encoding="utf-8"?>
<sst xmlns="http://schemas.openxmlformats.org/spreadsheetml/2006/main" count="375" uniqueCount="187">
  <si>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</si>
  <si>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</si>
  <si>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</si>
  <si>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</si>
  <si>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</si>
  <si>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</si>
  <si>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</si>
  <si>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</si>
  <si>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基金残高</t>
    <rPh sb="0" eb="2">
      <t>キキン</t>
    </rPh>
    <rPh sb="2" eb="4">
      <t>ザンダカ</t>
    </rPh>
    <phoneticPr fontId="3"/>
  </si>
  <si>
    <t>収支決算</t>
    <rPh sb="0" eb="2">
      <t>シュウシ</t>
    </rPh>
    <rPh sb="2" eb="4">
      <t>ケッサン</t>
    </rPh>
    <phoneticPr fontId="3"/>
  </si>
  <si>
    <t>2016年度</t>
    <rPh sb="4" eb="6">
      <t>ネンド</t>
    </rPh>
    <phoneticPr fontId="3"/>
  </si>
  <si>
    <t>保険者名</t>
  </si>
  <si>
    <t>加入者数</t>
    <rPh sb="0" eb="3">
      <t>カニュウシャ</t>
    </rPh>
    <rPh sb="3" eb="4">
      <t>スウ</t>
    </rPh>
    <phoneticPr fontId="3"/>
  </si>
  <si>
    <t>一般会計法定外繰入</t>
    <rPh sb="0" eb="2">
      <t>イッパン</t>
    </rPh>
    <rPh sb="2" eb="4">
      <t>カイケイ</t>
    </rPh>
    <rPh sb="4" eb="6">
      <t>ホウテイ</t>
    </rPh>
    <rPh sb="6" eb="7">
      <t>ガイ</t>
    </rPh>
    <rPh sb="7" eb="9">
      <t>クリイレ</t>
    </rPh>
    <phoneticPr fontId="3"/>
  </si>
  <si>
    <t>金額</t>
    <rPh sb="0" eb="2">
      <t>キンガク</t>
    </rPh>
    <phoneticPr fontId="3"/>
  </si>
  <si>
    <t>一人当</t>
    <rPh sb="0" eb="2">
      <t>ヒトリ</t>
    </rPh>
    <rPh sb="2" eb="3">
      <t>アタ</t>
    </rPh>
    <phoneticPr fontId="3"/>
  </si>
  <si>
    <t>総額</t>
    <rPh sb="0" eb="2">
      <t>ソウガク</t>
    </rPh>
    <phoneticPr fontId="3"/>
  </si>
  <si>
    <t>一人当</t>
    <rPh sb="0" eb="2">
      <t>ヒトリ</t>
    </rPh>
    <rPh sb="2" eb="3">
      <t>ア</t>
    </rPh>
    <phoneticPr fontId="3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</si>
  <si>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</si>
  <si>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</si>
  <si>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</si>
  <si>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</si>
  <si>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</si>
  <si>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</si>
  <si>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</si>
  <si>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</si>
  <si>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</si>
  <si>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</si>
  <si>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</si>
  <si>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</si>
  <si>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</si>
  <si>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</si>
  <si>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</si>
  <si>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</si>
  <si>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</si>
  <si>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</si>
  <si>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</si>
  <si>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</si>
  <si>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</si>
  <si>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</si>
  <si>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</si>
  <si>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</si>
  <si>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</si>
  <si>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</si>
  <si>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</si>
  <si>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</si>
  <si>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</si>
  <si>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</si>
  <si>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</si>
  <si>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</si>
  <si>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</si>
  <si>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</si>
  <si>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</si>
  <si>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</si>
  <si>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</si>
  <si>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</si>
  <si>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</si>
  <si>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</si>
  <si>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</si>
  <si>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</si>
  <si>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</si>
  <si>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全体収支</t>
    <rPh sb="0" eb="2">
      <t>ゼンタイ</t>
    </rPh>
    <rPh sb="2" eb="4">
      <t>シュウシ</t>
    </rPh>
    <phoneticPr fontId="3"/>
  </si>
  <si>
    <t>国民健康保険事業年報から大阪社保協作成</t>
    <rPh sb="0" eb="6">
      <t>コ</t>
    </rPh>
    <rPh sb="6" eb="8">
      <t>ジギョウ</t>
    </rPh>
    <rPh sb="8" eb="10">
      <t>ネンポウ</t>
    </rPh>
    <rPh sb="12" eb="17">
      <t>オ</t>
    </rPh>
    <rPh sb="17" eb="19">
      <t>サクセイ</t>
    </rPh>
    <phoneticPr fontId="3"/>
  </si>
  <si>
    <t>2016年度大阪府内市町村国保会計収支</t>
    <rPh sb="4" eb="6">
      <t>ネンド</t>
    </rPh>
    <rPh sb="6" eb="8">
      <t>オオサカ</t>
    </rPh>
    <rPh sb="8" eb="10">
      <t>フナイ</t>
    </rPh>
    <rPh sb="10" eb="13">
      <t>シチョウソン</t>
    </rPh>
    <rPh sb="13" eb="14">
      <t>クニ</t>
    </rPh>
    <rPh sb="15" eb="17">
      <t>カイケイ</t>
    </rPh>
    <rPh sb="17" eb="19">
      <t>シュウシ</t>
    </rPh>
    <phoneticPr fontId="3"/>
  </si>
  <si>
    <t>平成28年度国民健康保険事業年報から大阪社保協作成</t>
    <rPh sb="0" eb="2">
      <t>ヘイセイ</t>
    </rPh>
    <rPh sb="4" eb="6">
      <t>ネンド</t>
    </rPh>
    <rPh sb="6" eb="12">
      <t>コ</t>
    </rPh>
    <rPh sb="12" eb="14">
      <t>ジギョウ</t>
    </rPh>
    <rPh sb="14" eb="16">
      <t>ネンポウ</t>
    </rPh>
    <rPh sb="18" eb="23">
      <t>オ</t>
    </rPh>
    <rPh sb="23" eb="25">
      <t>サクセイ</t>
    </rPh>
    <phoneticPr fontId="3"/>
  </si>
  <si>
    <t>2017年度</t>
    <rPh sb="4" eb="6">
      <t>ネンド</t>
    </rPh>
    <phoneticPr fontId="3"/>
  </si>
  <si>
    <t>2008-2017年度大阪府内市町村国保会計収支推移</t>
    <rPh sb="9" eb="11">
      <t>ネンド</t>
    </rPh>
    <rPh sb="11" eb="13">
      <t>オオサカ</t>
    </rPh>
    <rPh sb="13" eb="15">
      <t>フナイ</t>
    </rPh>
    <rPh sb="15" eb="18">
      <t>シチョウソン</t>
    </rPh>
    <rPh sb="18" eb="19">
      <t>クニ</t>
    </rPh>
    <rPh sb="20" eb="22">
      <t>カイケイ</t>
    </rPh>
    <rPh sb="22" eb="24">
      <t>シュウシ</t>
    </rPh>
    <rPh sb="24" eb="26">
      <t>スイイ</t>
    </rPh>
    <phoneticPr fontId="3"/>
  </si>
  <si>
    <t>前年度比較</t>
    <rPh sb="0" eb="3">
      <t>ゼンネンド</t>
    </rPh>
    <rPh sb="3" eb="5">
      <t>ヒカク</t>
    </rPh>
    <phoneticPr fontId="2"/>
  </si>
  <si>
    <t>2017年度大阪府内市町村国保会計収支</t>
    <rPh sb="4" eb="6">
      <t>ネンド</t>
    </rPh>
    <rPh sb="6" eb="8">
      <t>オオサカ</t>
    </rPh>
    <rPh sb="8" eb="10">
      <t>フナイ</t>
    </rPh>
    <rPh sb="10" eb="13">
      <t>シチョウソン</t>
    </rPh>
    <rPh sb="13" eb="14">
      <t>クニ</t>
    </rPh>
    <rPh sb="15" eb="17">
      <t>カイケイ</t>
    </rPh>
    <rPh sb="17" eb="19">
      <t>シュウシ</t>
    </rPh>
    <phoneticPr fontId="3"/>
  </si>
  <si>
    <t>平成29年度国民健康保険事業年報から大阪社保協作成</t>
    <rPh sb="0" eb="2">
      <t>ヘイセイ</t>
    </rPh>
    <rPh sb="4" eb="6">
      <t>ネンド</t>
    </rPh>
    <rPh sb="6" eb="12">
      <t>コ</t>
    </rPh>
    <rPh sb="12" eb="14">
      <t>ジギョウ</t>
    </rPh>
    <rPh sb="14" eb="16">
      <t>ネンポウ</t>
    </rPh>
    <rPh sb="18" eb="23">
      <t>オ</t>
    </rPh>
    <rPh sb="23" eb="25">
      <t>サクセイ</t>
    </rPh>
    <phoneticPr fontId="3"/>
  </si>
  <si>
    <t>国民健康保険財政状況(全国ベース)</t>
    <rPh sb="0" eb="6">
      <t>コ</t>
    </rPh>
    <rPh sb="6" eb="8">
      <t>ザイセイ</t>
    </rPh>
    <rPh sb="8" eb="10">
      <t>ジョウキョウ</t>
    </rPh>
    <rPh sb="11" eb="13">
      <t>ゼンコク</t>
    </rPh>
    <phoneticPr fontId="3"/>
  </si>
  <si>
    <t>国民健康保険事業報告より大阪社保協で加工</t>
    <rPh sb="0" eb="6">
      <t>コ</t>
    </rPh>
    <rPh sb="6" eb="8">
      <t>ジギョウ</t>
    </rPh>
    <rPh sb="8" eb="10">
      <t>ホウコク</t>
    </rPh>
    <rPh sb="12" eb="17">
      <t>オ</t>
    </rPh>
    <rPh sb="18" eb="20">
      <t>カコウ</t>
    </rPh>
    <phoneticPr fontId="3"/>
  </si>
  <si>
    <r>
      <t>収入　</t>
    </r>
    <r>
      <rPr>
        <sz val="8"/>
        <rFont val="ＭＳ Ｐゴシック"/>
        <family val="3"/>
        <charset val="128"/>
      </rPr>
      <t>単位：億円</t>
    </r>
    <phoneticPr fontId="3"/>
  </si>
  <si>
    <t>科目</t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</si>
  <si>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</si>
  <si>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</si>
  <si>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</si>
  <si>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</si>
  <si>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</si>
  <si>
    <t>平成22年度</t>
    <phoneticPr fontId="3"/>
  </si>
  <si>
    <t>平成23年度</t>
  </si>
  <si>
    <t>平成24年度</t>
  </si>
  <si>
    <t>平成25年度</t>
  </si>
  <si>
    <t>平成26年度</t>
  </si>
  <si>
    <t>平成27年度</t>
    <phoneticPr fontId="2"/>
  </si>
  <si>
    <t>平成28年度</t>
    <phoneticPr fontId="2"/>
  </si>
  <si>
    <t>平成29年度</t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</si>
  <si>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</si>
  <si>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</si>
  <si>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</si>
  <si>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（実績）</t>
  </si>
  <si>
    <t>構成比</t>
  </si>
  <si>
    <t>(実績)</t>
    <rPh sb="1" eb="3">
      <t>ジッセキ</t>
    </rPh>
    <phoneticPr fontId="3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</si>
  <si>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</si>
  <si>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</si>
  <si>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</si>
  <si>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</si>
  <si>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</si>
  <si>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</si>
  <si>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</si>
  <si>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</si>
  <si>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</si>
  <si>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</si>
  <si>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</si>
  <si>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</si>
  <si>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</si>
  <si>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</si>
  <si>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</si>
  <si>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3"/>
  </si>
  <si>
    <t>平成17年度</t>
  </si>
  <si>
    <t>平成18年度</t>
  </si>
  <si>
    <t>平成23年度</t>
    <phoneticPr fontId="3"/>
  </si>
  <si>
    <t>平成27年度</t>
  </si>
  <si>
    <t>平成28年度</t>
  </si>
  <si>
    <t>（実績）</t>
    <phoneticPr fontId="3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</si>
  <si>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</si>
  <si>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</si>
  <si>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</si>
  <si>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</si>
  <si>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</si>
  <si>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</si>
  <si>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</si>
  <si>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</si>
  <si>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</si>
  <si>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</si>
  <si>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</si>
  <si>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</si>
  <si>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</si>
  <si>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収支決算</t>
  </si>
  <si>
    <t>公費(国＋都道府県)</t>
    <rPh sb="0" eb="2">
      <t>コウヒ</t>
    </rPh>
    <rPh sb="3" eb="4">
      <t>クニ</t>
    </rPh>
    <rPh sb="5" eb="9">
      <t>トドウフケン</t>
    </rPh>
    <phoneticPr fontId="3"/>
  </si>
  <si>
    <t>療養給付＋前期高齢者交付金</t>
    <rPh sb="0" eb="2">
      <t>リョウヨウ</t>
    </rPh>
    <rPh sb="2" eb="4">
      <t>キュウフ</t>
    </rPh>
    <rPh sb="5" eb="7">
      <t>ゼンキ</t>
    </rPh>
    <rPh sb="7" eb="10">
      <t>コウレイシャ</t>
    </rPh>
    <rPh sb="10" eb="13">
      <t>コウフキン</t>
    </rPh>
    <phoneticPr fontId="3"/>
  </si>
  <si>
    <t>後期＋前期＋老人保健</t>
    <rPh sb="0" eb="2">
      <t>コウキ</t>
    </rPh>
    <rPh sb="3" eb="5">
      <t>ゼンキ</t>
    </rPh>
    <rPh sb="6" eb="8">
      <t>ロウジン</t>
    </rPh>
    <rPh sb="8" eb="10">
      <t>ホケン</t>
    </rPh>
    <phoneticPr fontId="3"/>
  </si>
  <si>
    <t>差額(後期高齢者医療以降の財政効果)</t>
    <rPh sb="0" eb="2">
      <t>サガク</t>
    </rPh>
    <rPh sb="3" eb="10">
      <t>コ</t>
    </rPh>
    <rPh sb="10" eb="12">
      <t>イコウ</t>
    </rPh>
    <rPh sb="13" eb="15">
      <t>ザイセイ</t>
    </rPh>
    <rPh sb="15" eb="17">
      <t>コウカ</t>
    </rPh>
    <phoneticPr fontId="3"/>
  </si>
  <si>
    <t>モデルケースごとの2018年度国保料と2019統一保険料率　</t>
    <rPh sb="13" eb="15">
      <t>ネンド</t>
    </rPh>
    <rPh sb="15" eb="18">
      <t>コクホリョウ</t>
    </rPh>
    <rPh sb="23" eb="25">
      <t>トウイツ</t>
    </rPh>
    <rPh sb="25" eb="27">
      <t>ホケン</t>
    </rPh>
    <rPh sb="27" eb="28">
      <t>リョウ</t>
    </rPh>
    <rPh sb="28" eb="29">
      <t>リツ</t>
    </rPh>
    <phoneticPr fontId="3"/>
  </si>
  <si>
    <t>　　①現役40歳代夫婦と未成年の子供2人の4人世帯の国保料</t>
    <rPh sb="3" eb="5">
      <t>ゲンエキ</t>
    </rPh>
    <rPh sb="7" eb="9">
      <t>サイダイ</t>
    </rPh>
    <rPh sb="9" eb="11">
      <t>フウフ</t>
    </rPh>
    <rPh sb="12" eb="15">
      <t>ミセイネン</t>
    </rPh>
    <rPh sb="16" eb="18">
      <t>コドモ</t>
    </rPh>
    <rPh sb="19" eb="20">
      <t>ニン</t>
    </rPh>
    <rPh sb="22" eb="23">
      <t>ニン</t>
    </rPh>
    <rPh sb="23" eb="25">
      <t>セタイ</t>
    </rPh>
    <rPh sb="26" eb="28">
      <t>コクホ</t>
    </rPh>
    <rPh sb="28" eb="29">
      <t>リョウ</t>
    </rPh>
    <phoneticPr fontId="3"/>
  </si>
  <si>
    <t>　　②65歳以上74歳以下で年金生活者高齢者夫婦のみ世帯</t>
    <rPh sb="5" eb="8">
      <t>サイイジョウ</t>
    </rPh>
    <rPh sb="10" eb="13">
      <t>サイイカ</t>
    </rPh>
    <rPh sb="14" eb="16">
      <t>ネンキン</t>
    </rPh>
    <rPh sb="16" eb="19">
      <t>セイカツシャ</t>
    </rPh>
    <rPh sb="19" eb="22">
      <t>コウレイシャ</t>
    </rPh>
    <rPh sb="22" eb="24">
      <t>フウフ</t>
    </rPh>
    <rPh sb="26" eb="28">
      <t>セタイ</t>
    </rPh>
    <phoneticPr fontId="3"/>
  </si>
  <si>
    <t>　　③40歳母と未成年の子ども2人のシンママ世帯</t>
    <rPh sb="5" eb="6">
      <t>サイ</t>
    </rPh>
    <rPh sb="6" eb="7">
      <t>ハハ</t>
    </rPh>
    <rPh sb="8" eb="11">
      <t>ミセイネン</t>
    </rPh>
    <rPh sb="12" eb="13">
      <t>コ</t>
    </rPh>
    <rPh sb="16" eb="17">
      <t>ニン</t>
    </rPh>
    <rPh sb="22" eb="24">
      <t>セタイ</t>
    </rPh>
    <phoneticPr fontId="3"/>
  </si>
  <si>
    <t>所得100万</t>
    <rPh sb="0" eb="2">
      <t>ショトク</t>
    </rPh>
    <rPh sb="5" eb="6">
      <t>マン</t>
    </rPh>
    <phoneticPr fontId="3"/>
  </si>
  <si>
    <t>所得200万</t>
    <rPh sb="0" eb="2">
      <t>ショトク</t>
    </rPh>
    <rPh sb="5" eb="6">
      <t>マン</t>
    </rPh>
    <phoneticPr fontId="3"/>
  </si>
  <si>
    <t>所得300万円</t>
    <rPh sb="0" eb="2">
      <t>ショトク</t>
    </rPh>
    <rPh sb="5" eb="7">
      <t>マンエン</t>
    </rPh>
    <phoneticPr fontId="3"/>
  </si>
  <si>
    <t>①</t>
    <phoneticPr fontId="3"/>
  </si>
  <si>
    <t>②</t>
    <phoneticPr fontId="3"/>
  </si>
  <si>
    <t>③</t>
    <phoneticPr fontId="3"/>
  </si>
  <si>
    <t>2019統一保険料</t>
    <rPh sb="4" eb="6">
      <t>トウイツ</t>
    </rPh>
    <rPh sb="6" eb="9">
      <t>ホケンリョウ</t>
    </rPh>
    <phoneticPr fontId="2"/>
  </si>
  <si>
    <t>大阪市</t>
    <phoneticPr fontId="3"/>
  </si>
  <si>
    <t>豊中市</t>
    <rPh sb="2" eb="3">
      <t>シ</t>
    </rPh>
    <phoneticPr fontId="3"/>
  </si>
  <si>
    <t>池田市</t>
    <rPh sb="2" eb="3">
      <t>シ</t>
    </rPh>
    <phoneticPr fontId="3"/>
  </si>
  <si>
    <t>豊能町</t>
    <rPh sb="0" eb="1">
      <t>ユタカ</t>
    </rPh>
    <rPh sb="1" eb="2">
      <t>ノウ</t>
    </rPh>
    <rPh sb="2" eb="3">
      <t>マチ</t>
    </rPh>
    <phoneticPr fontId="3"/>
  </si>
  <si>
    <t>能勢町</t>
    <rPh sb="0" eb="3">
      <t>ノセチョウ</t>
    </rPh>
    <phoneticPr fontId="3"/>
  </si>
  <si>
    <t>箕面市</t>
    <rPh sb="2" eb="3">
      <t>シ</t>
    </rPh>
    <phoneticPr fontId="3"/>
  </si>
  <si>
    <t>高槻市</t>
    <rPh sb="2" eb="3">
      <t>シ</t>
    </rPh>
    <phoneticPr fontId="3"/>
  </si>
  <si>
    <t>島本町</t>
    <rPh sb="0" eb="3">
      <t>シマモトチョウ</t>
    </rPh>
    <phoneticPr fontId="3"/>
  </si>
  <si>
    <t>茨木市</t>
    <rPh sb="2" eb="3">
      <t>シ</t>
    </rPh>
    <phoneticPr fontId="3"/>
  </si>
  <si>
    <t>吹田市</t>
    <rPh sb="2" eb="3">
      <t>シ</t>
    </rPh>
    <phoneticPr fontId="3"/>
  </si>
  <si>
    <t>摂津市</t>
    <rPh sb="2" eb="3">
      <t>シ</t>
    </rPh>
    <phoneticPr fontId="3"/>
  </si>
  <si>
    <t>守口市</t>
    <rPh sb="2" eb="3">
      <t>シ</t>
    </rPh>
    <phoneticPr fontId="3"/>
  </si>
  <si>
    <t>門真市</t>
    <rPh sb="2" eb="3">
      <t>シ</t>
    </rPh>
    <phoneticPr fontId="3"/>
  </si>
  <si>
    <t>大東市</t>
    <rPh sb="2" eb="3">
      <t>シ</t>
    </rPh>
    <phoneticPr fontId="3"/>
  </si>
  <si>
    <t>四條畷市</t>
    <rPh sb="0" eb="3">
      <t>シジョウナワテ</t>
    </rPh>
    <rPh sb="3" eb="4">
      <t>シ</t>
    </rPh>
    <phoneticPr fontId="3"/>
  </si>
  <si>
    <t>寝屋川市</t>
    <rPh sb="3" eb="4">
      <t>シ</t>
    </rPh>
    <phoneticPr fontId="3"/>
  </si>
  <si>
    <t>枚方市</t>
    <rPh sb="0" eb="2">
      <t>ヒラカタ</t>
    </rPh>
    <rPh sb="2" eb="3">
      <t>シ</t>
    </rPh>
    <phoneticPr fontId="3"/>
  </si>
  <si>
    <t>交野市</t>
    <rPh sb="0" eb="2">
      <t>カタノ</t>
    </rPh>
    <rPh sb="2" eb="3">
      <t>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</si>
  <si>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</si>
  <si>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2" eb="3">
      <t>シ</t>
    </rPh>
    <phoneticPr fontId="3"/>
  </si>
  <si>
    <t>柏原市</t>
    <rPh sb="2" eb="3">
      <t>シ</t>
    </rPh>
    <phoneticPr fontId="3"/>
  </si>
  <si>
    <t>松原市</t>
    <rPh sb="2" eb="3">
      <t>シ</t>
    </rPh>
    <phoneticPr fontId="3"/>
  </si>
  <si>
    <t>羽曳野市</t>
    <rPh sb="3" eb="4">
      <t>シ</t>
    </rPh>
    <phoneticPr fontId="3"/>
  </si>
  <si>
    <t>藤井寺市</t>
    <rPh sb="3" eb="4">
      <t>シ</t>
    </rPh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</si>
  <si>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</si>
  <si>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富田林市</t>
    <rPh sb="3" eb="4">
      <t>シ</t>
    </rPh>
    <phoneticPr fontId="3"/>
  </si>
  <si>
    <t>太子町</t>
    <rPh sb="0" eb="2">
      <t>タイシ</t>
    </rPh>
    <rPh sb="2" eb="3">
      <t>チョウ</t>
    </rPh>
    <phoneticPr fontId="3"/>
  </si>
  <si>
    <t>河南町</t>
    <rPh sb="0" eb="2">
      <t>カナン</t>
    </rPh>
    <rPh sb="2" eb="3">
      <t>チョウ</t>
    </rPh>
    <phoneticPr fontId="3"/>
  </si>
  <si>
    <t>千早赤阪村</t>
    <rPh sb="0" eb="5">
      <t>チハヤアカサカムラ</t>
    </rPh>
    <phoneticPr fontId="3"/>
  </si>
  <si>
    <t>河内長野市</t>
    <rPh sb="4" eb="5">
      <t>シ</t>
    </rPh>
    <phoneticPr fontId="3"/>
  </si>
  <si>
    <t>堺市</t>
    <rPh sb="0" eb="1">
      <t>サカイ</t>
    </rPh>
    <rPh sb="1" eb="2">
      <t>シ</t>
    </rPh>
    <phoneticPr fontId="3"/>
  </si>
  <si>
    <t>和泉市</t>
    <rPh sb="2" eb="3">
      <t>シ</t>
    </rPh>
    <phoneticPr fontId="3"/>
  </si>
  <si>
    <t>高石市</t>
    <rPh sb="0" eb="3">
      <t>タカイシシ</t>
    </rPh>
    <phoneticPr fontId="3"/>
  </si>
  <si>
    <t>泉大津市</t>
    <rPh sb="3" eb="4">
      <t>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</si>
  <si>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</si>
  <si>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3" eb="4">
      <t>シ</t>
    </rPh>
    <phoneticPr fontId="3"/>
  </si>
  <si>
    <t>貝塚市</t>
    <rPh sb="2" eb="3">
      <t>シ</t>
    </rPh>
    <phoneticPr fontId="3"/>
  </si>
  <si>
    <t>泉佐野市</t>
    <rPh sb="3" eb="4">
      <t>シ</t>
    </rPh>
    <phoneticPr fontId="3"/>
  </si>
  <si>
    <t>田尻町</t>
    <rPh sb="0" eb="3">
      <t>タジリチョウ</t>
    </rPh>
    <phoneticPr fontId="3"/>
  </si>
  <si>
    <t>熊取町</t>
    <rPh sb="0" eb="3">
      <t>クマトリチョウ</t>
    </rPh>
    <phoneticPr fontId="3"/>
  </si>
  <si>
    <t>泉南市</t>
    <rPh sb="2" eb="3">
      <t>シ</t>
    </rPh>
    <phoneticPr fontId="3"/>
  </si>
  <si>
    <t>阪南市</t>
    <rPh sb="0" eb="2">
      <t>ハンナン</t>
    </rPh>
    <rPh sb="2" eb="3">
      <t>シ</t>
    </rPh>
    <phoneticPr fontId="3"/>
  </si>
  <si>
    <t>岬町</t>
    <rPh sb="0" eb="2">
      <t>ミサキチョウ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</si>
</sst>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8"/>
      <name val="HGP創英角ｺﾞｼｯｸUB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10000"/>
      <name val="ＭＳ Ｐゴシック"/>
      <family val="3"/>
      <charset val="128"/>
      <scheme val="minor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name val="BIZ UDP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9" fillId="2" borderId="20" xfId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38" fontId="9" fillId="2" borderId="23" xfId="1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8" fontId="4" fillId="2" borderId="26" xfId="1" applyFont="1" applyFill="1" applyBorder="1" applyAlignment="1">
      <alignment vertical="center"/>
    </xf>
    <xf numFmtId="38" fontId="9" fillId="2" borderId="26" xfId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8" fontId="11" fillId="0" borderId="30" xfId="1" applyFont="1" applyBorder="1" applyAlignment="1">
      <alignment vertical="center"/>
    </xf>
    <xf numFmtId="38" fontId="11" fillId="0" borderId="31" xfId="1" applyFont="1" applyBorder="1" applyAlignment="1">
      <alignment vertical="center"/>
    </xf>
    <xf numFmtId="38" fontId="11" fillId="0" borderId="32" xfId="1" applyFont="1" applyBorder="1" applyAlignment="1">
      <alignment vertical="center"/>
    </xf>
    <xf numFmtId="38" fontId="12" fillId="0" borderId="31" xfId="1" applyFont="1" applyBorder="1" applyAlignment="1">
      <alignment vertical="center"/>
    </xf>
    <xf numFmtId="38" fontId="12" fillId="0" borderId="30" xfId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distributed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2" borderId="0" xfId="0" applyFill="1" applyAlignment="1">
      <alignment horizontal="distributed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14" fillId="0" borderId="4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14" fillId="0" borderId="2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0" borderId="0" xfId="0" applyFont="1" applyAlignment="1">
      <alignment horizontal="distributed"/>
    </xf>
    <xf numFmtId="38" fontId="6" fillId="0" borderId="1" xfId="1" applyFont="1" applyFill="1" applyBorder="1" applyAlignment="1">
      <alignment vertical="center"/>
    </xf>
    <xf numFmtId="38" fontId="14" fillId="0" borderId="1" xfId="1" applyFont="1" applyBorder="1" applyAlignment="1">
      <alignment vertical="center"/>
    </xf>
    <xf numFmtId="38" fontId="15" fillId="0" borderId="1" xfId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38" fontId="17" fillId="0" borderId="34" xfId="1" applyFont="1" applyFill="1" applyBorder="1" applyAlignment="1">
      <alignment vertical="center"/>
    </xf>
    <xf numFmtId="38" fontId="17" fillId="0" borderId="34" xfId="1" applyFont="1" applyBorder="1" applyAlignment="1">
      <alignment vertical="center"/>
    </xf>
    <xf numFmtId="38" fontId="17" fillId="0" borderId="34" xfId="0" applyNumberFormat="1" applyFont="1" applyBorder="1" applyAlignment="1">
      <alignment vertical="center"/>
    </xf>
    <xf numFmtId="38" fontId="16" fillId="0" borderId="34" xfId="1" applyFont="1" applyBorder="1" applyAlignment="1">
      <alignment vertical="center"/>
    </xf>
    <xf numFmtId="38" fontId="18" fillId="0" borderId="34" xfId="1" applyFont="1" applyBorder="1" applyAlignment="1">
      <alignment vertical="center"/>
    </xf>
    <xf numFmtId="38" fontId="18" fillId="0" borderId="29" xfId="1" applyFont="1" applyBorder="1" applyAlignment="1">
      <alignment horizontal="right" vertical="center"/>
    </xf>
    <xf numFmtId="38" fontId="15" fillId="2" borderId="5" xfId="1" applyFont="1" applyFill="1" applyBorder="1" applyAlignment="1">
      <alignment vertical="center"/>
    </xf>
    <xf numFmtId="38" fontId="15" fillId="2" borderId="3" xfId="1" applyFont="1" applyFill="1" applyBorder="1" applyAlignment="1">
      <alignment vertical="center"/>
    </xf>
    <xf numFmtId="38" fontId="15" fillId="2" borderId="35" xfId="1" applyFont="1" applyFill="1" applyBorder="1" applyAlignment="1">
      <alignment vertical="center"/>
    </xf>
    <xf numFmtId="38" fontId="18" fillId="0" borderId="36" xfId="1" applyFont="1" applyBorder="1" applyAlignment="1">
      <alignment horizontal="right" vertical="center"/>
    </xf>
    <xf numFmtId="38" fontId="4" fillId="0" borderId="2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22" xfId="1" applyFont="1" applyBorder="1">
      <alignment vertical="center"/>
    </xf>
    <xf numFmtId="38" fontId="11" fillId="0" borderId="28" xfId="1" applyFont="1" applyBorder="1" applyAlignment="1">
      <alignment vertical="center"/>
    </xf>
    <xf numFmtId="38" fontId="15" fillId="0" borderId="2" xfId="1" applyFont="1" applyBorder="1">
      <alignment vertical="center"/>
    </xf>
    <xf numFmtId="38" fontId="15" fillId="0" borderId="4" xfId="1" applyFont="1" applyBorder="1">
      <alignment vertical="center"/>
    </xf>
    <xf numFmtId="3" fontId="19" fillId="0" borderId="20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3" fontId="20" fillId="0" borderId="23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38" fontId="0" fillId="0" borderId="33" xfId="0" applyNumberForma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0" xfId="0" applyNumberFormat="1" applyAlignment="1"/>
    <xf numFmtId="38" fontId="0" fillId="0" borderId="0" xfId="0" applyNumberFormat="1" applyBorder="1" applyAlignment="1">
      <alignment vertical="center"/>
    </xf>
    <xf numFmtId="38" fontId="0" fillId="0" borderId="0" xfId="0" applyNumberFormat="1">
      <alignment vertical="center"/>
    </xf>
    <xf numFmtId="38" fontId="4" fillId="0" borderId="40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42" xfId="1" applyFont="1" applyBorder="1">
      <alignment vertical="center"/>
    </xf>
    <xf numFmtId="38" fontId="21" fillId="0" borderId="22" xfId="1" applyFont="1" applyFill="1" applyBorder="1">
      <alignment vertical="center"/>
    </xf>
    <xf numFmtId="0" fontId="9" fillId="0" borderId="43" xfId="0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38" fontId="11" fillId="0" borderId="39" xfId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3" fontId="24" fillId="0" borderId="2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/>
    </xf>
    <xf numFmtId="38" fontId="24" fillId="0" borderId="2" xfId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76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4" fillId="0" borderId="0" xfId="2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9" fillId="0" borderId="0" xfId="0" applyFont="1" applyFill="1" applyAlignment="1">
      <alignment horizontal="distributed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1" fillId="0" borderId="0" xfId="0" applyFont="1" applyFill="1" applyBorder="1" applyAlignment="1">
      <alignment horizontal="center" vertical="distributed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4" fillId="0" borderId="49" xfId="0" applyFont="1" applyFill="1" applyBorder="1" applyAlignment="1">
      <alignment horizontal="distributed"/>
    </xf>
    <xf numFmtId="0" fontId="35" fillId="0" borderId="50" xfId="0" applyFont="1" applyFill="1" applyBorder="1" applyAlignment="1">
      <alignment horizontal="left" vertical="center" indent="1" shrinkToFit="1"/>
    </xf>
    <xf numFmtId="38" fontId="35" fillId="0" borderId="49" xfId="1" applyFont="1" applyFill="1" applyBorder="1" applyAlignment="1">
      <alignment horizontal="center" vertical="center"/>
    </xf>
    <xf numFmtId="38" fontId="35" fillId="0" borderId="4" xfId="1" applyFont="1" applyFill="1" applyBorder="1" applyAlignment="1">
      <alignment horizontal="center" vertical="center"/>
    </xf>
    <xf numFmtId="38" fontId="35" fillId="0" borderId="20" xfId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distributed"/>
    </xf>
    <xf numFmtId="0" fontId="35" fillId="0" borderId="51" xfId="0" applyFont="1" applyFill="1" applyBorder="1" applyAlignment="1">
      <alignment horizontal="left" vertical="center" indent="1" shrinkToFit="1"/>
    </xf>
    <xf numFmtId="38" fontId="35" fillId="0" borderId="40" xfId="1" applyFont="1" applyFill="1" applyBorder="1" applyAlignment="1">
      <alignment horizontal="center" vertical="center"/>
    </xf>
    <xf numFmtId="38" fontId="35" fillId="0" borderId="2" xfId="1" applyFont="1" applyFill="1" applyBorder="1" applyAlignment="1">
      <alignment horizontal="center" vertical="center"/>
    </xf>
    <xf numFmtId="38" fontId="35" fillId="0" borderId="23" xfId="1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distributed"/>
    </xf>
    <xf numFmtId="0" fontId="35" fillId="3" borderId="51" xfId="0" applyFont="1" applyFill="1" applyBorder="1" applyAlignment="1">
      <alignment horizontal="left" vertical="center" indent="1" shrinkToFit="1"/>
    </xf>
    <xf numFmtId="38" fontId="35" fillId="3" borderId="40" xfId="1" applyFont="1" applyFill="1" applyBorder="1" applyAlignment="1">
      <alignment horizontal="center" vertical="center"/>
    </xf>
    <xf numFmtId="38" fontId="35" fillId="3" borderId="2" xfId="1" applyFont="1" applyFill="1" applyBorder="1" applyAlignment="1">
      <alignment horizontal="center" vertical="center"/>
    </xf>
    <xf numFmtId="38" fontId="35" fillId="3" borderId="23" xfId="1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left" vertical="center" indent="1" shrinkToFit="1"/>
    </xf>
    <xf numFmtId="38" fontId="35" fillId="3" borderId="49" xfId="1" applyFont="1" applyFill="1" applyBorder="1" applyAlignment="1">
      <alignment horizontal="center" vertical="center"/>
    </xf>
    <xf numFmtId="38" fontId="35" fillId="3" borderId="4" xfId="1" applyFont="1" applyFill="1" applyBorder="1" applyAlignment="1">
      <alignment horizontal="center" vertical="center"/>
    </xf>
    <xf numFmtId="38" fontId="35" fillId="3" borderId="20" xfId="1" applyFont="1" applyFill="1" applyBorder="1" applyAlignment="1">
      <alignment horizontal="center" vertical="center"/>
    </xf>
    <xf numFmtId="38" fontId="35" fillId="3" borderId="21" xfId="1" applyFont="1" applyFill="1" applyBorder="1" applyAlignment="1">
      <alignment horizontal="center" vertical="center"/>
    </xf>
    <xf numFmtId="38" fontId="35" fillId="3" borderId="37" xfId="1" applyFont="1" applyFill="1" applyBorder="1" applyAlignment="1">
      <alignment horizontal="center" vertical="center"/>
    </xf>
    <xf numFmtId="38" fontId="35" fillId="3" borderId="51" xfId="1" applyFont="1" applyFill="1" applyBorder="1" applyAlignment="1">
      <alignment horizontal="center" vertical="center"/>
    </xf>
    <xf numFmtId="38" fontId="37" fillId="0" borderId="32" xfId="1" applyFont="1" applyFill="1" applyBorder="1" applyAlignment="1">
      <alignment horizontal="center" vertical="center"/>
    </xf>
    <xf numFmtId="38" fontId="37" fillId="0" borderId="34" xfId="1" applyFont="1" applyFill="1" applyBorder="1" applyAlignment="1">
      <alignment horizontal="center" vertical="center"/>
    </xf>
    <xf numFmtId="38" fontId="37" fillId="0" borderId="31" xfId="1" applyFont="1" applyFill="1" applyBorder="1" applyAlignment="1">
      <alignment horizontal="center" vertical="center"/>
    </xf>
    <xf numFmtId="38" fontId="35" fillId="2" borderId="17" xfId="1" applyFont="1" applyFill="1" applyBorder="1" applyAlignment="1">
      <alignment horizontal="center" vertical="center"/>
    </xf>
    <xf numFmtId="38" fontId="35" fillId="3" borderId="48" xfId="1" applyFont="1" applyFill="1" applyBorder="1" applyAlignment="1">
      <alignment horizontal="center" vertical="center"/>
    </xf>
    <xf numFmtId="38" fontId="35" fillId="3" borderId="52" xfId="1" applyFont="1" applyFill="1" applyBorder="1" applyAlignment="1">
      <alignment horizontal="center" vertical="center"/>
    </xf>
    <xf numFmtId="38" fontId="35" fillId="3" borderId="53" xfId="1" applyFont="1" applyFill="1" applyBorder="1" applyAlignment="1">
      <alignment horizontal="center" vertical="center"/>
    </xf>
    <xf numFmtId="38" fontId="35" fillId="3" borderId="54" xfId="1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distributed"/>
    </xf>
    <xf numFmtId="0" fontId="35" fillId="2" borderId="51" xfId="0" applyFont="1" applyFill="1" applyBorder="1" applyAlignment="1">
      <alignment horizontal="left" vertical="center" indent="1" shrinkToFit="1"/>
    </xf>
    <xf numFmtId="38" fontId="35" fillId="2" borderId="40" xfId="1" applyFont="1" applyFill="1" applyBorder="1" applyAlignment="1">
      <alignment horizontal="center" vertical="center"/>
    </xf>
    <xf numFmtId="38" fontId="35" fillId="2" borderId="2" xfId="1" applyFont="1" applyFill="1" applyBorder="1" applyAlignment="1">
      <alignment horizontal="center" vertical="center"/>
    </xf>
    <xf numFmtId="38" fontId="35" fillId="2" borderId="23" xfId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distributed"/>
    </xf>
    <xf numFmtId="0" fontId="39" fillId="3" borderId="38" xfId="0" applyFont="1" applyFill="1" applyBorder="1" applyAlignment="1">
      <alignment horizontal="left" vertical="center" indent="1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38" fontId="36" fillId="0" borderId="27" xfId="1" applyFont="1" applyFill="1" applyBorder="1" applyAlignment="1">
      <alignment horizontal="center"/>
    </xf>
    <xf numFmtId="38" fontId="36" fillId="0" borderId="29" xfId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ED58-BECC-477A-A143-6C7B8AECE3C3}">
  <sheetPr>
    <pageSetUpPr fitToPage="1"/>
  </sheetPr>
  <dimension ref="C1:K48"/>
  <sheetViews>
    <sheetView topLeftCell="B1" workbookViewId="0">
      <pane xSplit="2" ySplit="3" topLeftCell="D4" activePane="bottomRight" state="frozen"/>
      <selection activeCell="B1" sqref="B1"/>
      <selection pane="topRight" activeCell="C1" sqref="C1"/>
      <selection pane="bottomLeft" activeCell="B4" sqref="B4"/>
      <selection pane="bottomRight" activeCell="B6" sqref="B6"/>
    </sheetView>
  </sheetViews>
  <sheetFormatPr defaultRowHeight="13.5" x14ac:dyDescent="0.15"/>
  <cols>
    <col min="3" max="3" width="5" customWidth="1"/>
    <col min="4" max="4" width="11.125" customWidth="1"/>
    <col min="5" max="5" width="11" customWidth="1"/>
    <col min="6" max="6" width="18.125" customWidth="1"/>
    <col min="7" max="7" width="10.375" customWidth="1"/>
    <col min="8" max="8" width="17.375" customWidth="1"/>
    <col min="10" max="10" width="16.625" customWidth="1"/>
  </cols>
  <sheetData>
    <row r="1" spans="3:11" ht="24.75" thickBot="1" x14ac:dyDescent="0.2">
      <c r="C1" s="3" t="s">
        <v>68</v>
      </c>
      <c r="D1" s="4"/>
      <c r="E1" s="4"/>
      <c r="F1" s="4"/>
      <c r="G1" s="4"/>
      <c r="H1" s="1"/>
      <c r="I1" s="1"/>
      <c r="J1" s="1"/>
      <c r="K1" s="1"/>
    </row>
    <row r="2" spans="3:11" x14ac:dyDescent="0.15">
      <c r="C2" s="162"/>
      <c r="D2" s="164" t="s">
        <v>11</v>
      </c>
      <c r="E2" s="166" t="s">
        <v>12</v>
      </c>
      <c r="F2" s="164" t="s">
        <v>9</v>
      </c>
      <c r="G2" s="164"/>
      <c r="H2" s="168" t="s">
        <v>13</v>
      </c>
      <c r="I2" s="161"/>
      <c r="J2" s="160" t="s">
        <v>8</v>
      </c>
      <c r="K2" s="161"/>
    </row>
    <row r="3" spans="3:11" ht="14.25" thickBot="1" x14ac:dyDescent="0.2">
      <c r="C3" s="163"/>
      <c r="D3" s="165"/>
      <c r="E3" s="167"/>
      <c r="F3" s="5" t="s">
        <v>14</v>
      </c>
      <c r="G3" s="84" t="s">
        <v>15</v>
      </c>
      <c r="H3" s="7" t="s">
        <v>16</v>
      </c>
      <c r="I3" s="6" t="s">
        <v>17</v>
      </c>
      <c r="J3" s="5" t="s">
        <v>16</v>
      </c>
      <c r="K3" s="6" t="s">
        <v>17</v>
      </c>
    </row>
    <row r="4" spans="3:11" x14ac:dyDescent="0.15">
      <c r="C4" s="66">
        <v>1</v>
      </c>
      <c r="D4" s="82" t="s">
        <v>18</v>
      </c>
      <c r="E4" s="83">
        <v>654128</v>
      </c>
      <c r="F4" s="65">
        <v>1618150357</v>
      </c>
      <c r="G4" s="85">
        <f t="shared" ref="G4:G46" si="0">F4/E4</f>
        <v>2473.7518604921361</v>
      </c>
      <c r="H4" s="79">
        <v>8442912866</v>
      </c>
      <c r="I4" s="80">
        <f t="shared" ref="I4:I46" si="1">H4/E4</f>
        <v>12907.126534867793</v>
      </c>
      <c r="J4" s="65">
        <v>0</v>
      </c>
      <c r="K4" s="80">
        <f t="shared" ref="K4:K46" si="2">J4/E4</f>
        <v>0</v>
      </c>
    </row>
    <row r="5" spans="3:11" x14ac:dyDescent="0.15">
      <c r="C5" s="66">
        <v>2</v>
      </c>
      <c r="D5" s="82" t="s">
        <v>19</v>
      </c>
      <c r="E5" s="83">
        <v>191206</v>
      </c>
      <c r="F5" s="65">
        <v>1316650425</v>
      </c>
      <c r="G5" s="85">
        <f t="shared" si="0"/>
        <v>6886.03090384193</v>
      </c>
      <c r="H5" s="79">
        <v>33971970</v>
      </c>
      <c r="I5" s="80">
        <f t="shared" si="1"/>
        <v>177.67209187996193</v>
      </c>
      <c r="J5" s="65">
        <v>3811941120</v>
      </c>
      <c r="K5" s="80">
        <f t="shared" si="2"/>
        <v>19936.304927669633</v>
      </c>
    </row>
    <row r="6" spans="3:11" x14ac:dyDescent="0.15">
      <c r="C6" s="66">
        <v>3</v>
      </c>
      <c r="D6" s="82" t="s">
        <v>20</v>
      </c>
      <c r="E6" s="83">
        <v>46603</v>
      </c>
      <c r="F6" s="65">
        <v>-502030036</v>
      </c>
      <c r="G6" s="85">
        <f t="shared" si="0"/>
        <v>-10772.483230693302</v>
      </c>
      <c r="H6" s="79">
        <v>165450175</v>
      </c>
      <c r="I6" s="80">
        <f t="shared" si="1"/>
        <v>3550.2043859837349</v>
      </c>
      <c r="J6" s="65">
        <v>0</v>
      </c>
      <c r="K6" s="80">
        <f t="shared" si="2"/>
        <v>0</v>
      </c>
    </row>
    <row r="7" spans="3:11" x14ac:dyDescent="0.15">
      <c r="C7" s="66">
        <v>4</v>
      </c>
      <c r="D7" s="82" t="s">
        <v>21</v>
      </c>
      <c r="E7" s="83">
        <v>84491</v>
      </c>
      <c r="F7" s="65">
        <v>1306793093</v>
      </c>
      <c r="G7" s="85">
        <f t="shared" si="0"/>
        <v>15466.654353718148</v>
      </c>
      <c r="H7" s="79">
        <v>812714000</v>
      </c>
      <c r="I7" s="80">
        <f t="shared" si="1"/>
        <v>9618.9416624255846</v>
      </c>
      <c r="J7" s="65">
        <v>0</v>
      </c>
      <c r="K7" s="80">
        <f t="shared" si="2"/>
        <v>0</v>
      </c>
    </row>
    <row r="8" spans="3:11" x14ac:dyDescent="0.15">
      <c r="C8" s="66">
        <v>5</v>
      </c>
      <c r="D8" s="82" t="s">
        <v>22</v>
      </c>
      <c r="E8" s="83">
        <v>21973</v>
      </c>
      <c r="F8" s="65">
        <v>74766193</v>
      </c>
      <c r="G8" s="85">
        <f t="shared" si="0"/>
        <v>3402.6392845765258</v>
      </c>
      <c r="H8" s="79">
        <v>144379014</v>
      </c>
      <c r="I8" s="80">
        <f t="shared" si="1"/>
        <v>6570.7465525872658</v>
      </c>
      <c r="J8" s="65">
        <v>0</v>
      </c>
      <c r="K8" s="80">
        <f t="shared" si="2"/>
        <v>0</v>
      </c>
    </row>
    <row r="9" spans="3:11" x14ac:dyDescent="0.15">
      <c r="C9" s="66">
        <v>6</v>
      </c>
      <c r="D9" s="82" t="s">
        <v>23</v>
      </c>
      <c r="E9" s="83">
        <v>71421</v>
      </c>
      <c r="F9" s="65">
        <v>-1217563869</v>
      </c>
      <c r="G9" s="85">
        <f t="shared" si="0"/>
        <v>-17047.701222329568</v>
      </c>
      <c r="H9" s="79">
        <v>592436000</v>
      </c>
      <c r="I9" s="80">
        <f t="shared" si="1"/>
        <v>8294.9832682264314</v>
      </c>
      <c r="J9" s="65">
        <v>0</v>
      </c>
      <c r="K9" s="80">
        <f t="shared" si="2"/>
        <v>0</v>
      </c>
    </row>
    <row r="10" spans="3:11" x14ac:dyDescent="0.15">
      <c r="C10" s="66">
        <v>7</v>
      </c>
      <c r="D10" s="82" t="s">
        <v>24</v>
      </c>
      <c r="E10" s="83">
        <v>16584</v>
      </c>
      <c r="F10" s="65">
        <v>27706380</v>
      </c>
      <c r="G10" s="85">
        <f t="shared" si="0"/>
        <v>1670.6693198263386</v>
      </c>
      <c r="H10" s="79">
        <v>136384000</v>
      </c>
      <c r="I10" s="80">
        <f t="shared" si="1"/>
        <v>8223.8301977809933</v>
      </c>
      <c r="J10" s="65">
        <v>0</v>
      </c>
      <c r="K10" s="80">
        <f t="shared" si="2"/>
        <v>0</v>
      </c>
    </row>
    <row r="11" spans="3:11" x14ac:dyDescent="0.15">
      <c r="C11" s="66">
        <v>8</v>
      </c>
      <c r="D11" s="82" t="s">
        <v>25</v>
      </c>
      <c r="E11" s="83">
        <v>77033</v>
      </c>
      <c r="F11" s="65">
        <v>1198279642</v>
      </c>
      <c r="G11" s="85">
        <f t="shared" si="0"/>
        <v>15555.406669868758</v>
      </c>
      <c r="H11" s="79">
        <v>83566370</v>
      </c>
      <c r="I11" s="80">
        <f t="shared" si="1"/>
        <v>1084.8126127763426</v>
      </c>
      <c r="J11" s="65">
        <v>0</v>
      </c>
      <c r="K11" s="80">
        <f t="shared" si="2"/>
        <v>0</v>
      </c>
    </row>
    <row r="12" spans="3:11" x14ac:dyDescent="0.15">
      <c r="C12" s="66">
        <v>9</v>
      </c>
      <c r="D12" s="82" t="s">
        <v>26</v>
      </c>
      <c r="E12" s="83">
        <v>19475</v>
      </c>
      <c r="F12" s="65">
        <v>304005409</v>
      </c>
      <c r="G12" s="85">
        <f t="shared" si="0"/>
        <v>15610.033838254172</v>
      </c>
      <c r="H12" s="79">
        <v>11737604</v>
      </c>
      <c r="I12" s="80">
        <f t="shared" si="1"/>
        <v>602.70110397946087</v>
      </c>
      <c r="J12" s="65">
        <v>0</v>
      </c>
      <c r="K12" s="80">
        <f t="shared" si="2"/>
        <v>0</v>
      </c>
    </row>
    <row r="13" spans="3:11" x14ac:dyDescent="0.15">
      <c r="C13" s="66">
        <v>10</v>
      </c>
      <c r="D13" s="82" t="s">
        <v>27</v>
      </c>
      <c r="E13" s="83">
        <v>33740</v>
      </c>
      <c r="F13" s="65">
        <v>695855390</v>
      </c>
      <c r="G13" s="85">
        <f t="shared" si="0"/>
        <v>20624.048310610553</v>
      </c>
      <c r="H13" s="79">
        <v>22765000</v>
      </c>
      <c r="I13" s="80">
        <f t="shared" si="1"/>
        <v>674.71843509187909</v>
      </c>
      <c r="J13" s="65">
        <v>1000000000</v>
      </c>
      <c r="K13" s="80">
        <f t="shared" si="2"/>
        <v>29638.41138114997</v>
      </c>
    </row>
    <row r="14" spans="3:11" x14ac:dyDescent="0.15">
      <c r="C14" s="66">
        <v>11</v>
      </c>
      <c r="D14" s="82" t="s">
        <v>28</v>
      </c>
      <c r="E14" s="83">
        <v>88086</v>
      </c>
      <c r="F14" s="65">
        <v>561662073</v>
      </c>
      <c r="G14" s="85">
        <f t="shared" si="0"/>
        <v>6376.2921803691843</v>
      </c>
      <c r="H14" s="79">
        <v>202779000</v>
      </c>
      <c r="I14" s="80">
        <f t="shared" si="1"/>
        <v>2302.0570805803418</v>
      </c>
      <c r="J14" s="65">
        <v>0</v>
      </c>
      <c r="K14" s="80">
        <f t="shared" si="2"/>
        <v>0</v>
      </c>
    </row>
    <row r="15" spans="3:11" x14ac:dyDescent="0.15">
      <c r="C15" s="66">
        <v>12</v>
      </c>
      <c r="D15" s="82" t="s">
        <v>29</v>
      </c>
      <c r="E15" s="83">
        <v>56394</v>
      </c>
      <c r="F15" s="65">
        <v>874630853</v>
      </c>
      <c r="G15" s="85">
        <f t="shared" si="0"/>
        <v>15509.289161967585</v>
      </c>
      <c r="H15" s="79">
        <v>32829056</v>
      </c>
      <c r="I15" s="80">
        <f t="shared" si="1"/>
        <v>582.13739050253571</v>
      </c>
      <c r="J15" s="65">
        <v>0</v>
      </c>
      <c r="K15" s="80">
        <f t="shared" si="2"/>
        <v>0</v>
      </c>
    </row>
    <row r="16" spans="3:11" x14ac:dyDescent="0.15">
      <c r="C16" s="66">
        <v>13</v>
      </c>
      <c r="D16" s="82" t="s">
        <v>30</v>
      </c>
      <c r="E16" s="83">
        <v>65080</v>
      </c>
      <c r="F16" s="65">
        <v>539465745</v>
      </c>
      <c r="G16" s="85">
        <f t="shared" si="0"/>
        <v>8289.2708205285799</v>
      </c>
      <c r="H16" s="79">
        <v>361323000</v>
      </c>
      <c r="I16" s="80">
        <f t="shared" si="1"/>
        <v>5551.9821757836507</v>
      </c>
      <c r="J16" s="65">
        <v>0</v>
      </c>
      <c r="K16" s="80">
        <f t="shared" si="2"/>
        <v>0</v>
      </c>
    </row>
    <row r="17" spans="3:11" x14ac:dyDescent="0.15">
      <c r="C17" s="66">
        <v>14</v>
      </c>
      <c r="D17" s="82" t="s">
        <v>31</v>
      </c>
      <c r="E17" s="83">
        <v>22446</v>
      </c>
      <c r="F17" s="65">
        <v>355528523</v>
      </c>
      <c r="G17" s="85">
        <f t="shared" si="0"/>
        <v>15839.281965606344</v>
      </c>
      <c r="H17" s="79">
        <v>0</v>
      </c>
      <c r="I17" s="80">
        <f t="shared" si="1"/>
        <v>0</v>
      </c>
      <c r="J17" s="65">
        <v>19756</v>
      </c>
      <c r="K17" s="80">
        <f t="shared" si="2"/>
        <v>0.88015682081439905</v>
      </c>
    </row>
    <row r="18" spans="3:11" x14ac:dyDescent="0.15">
      <c r="C18" s="66">
        <v>15</v>
      </c>
      <c r="D18" s="82" t="s">
        <v>32</v>
      </c>
      <c r="E18" s="83">
        <v>26627</v>
      </c>
      <c r="F18" s="65">
        <v>53853852</v>
      </c>
      <c r="G18" s="85">
        <f t="shared" si="0"/>
        <v>2022.5279603410072</v>
      </c>
      <c r="H18" s="79">
        <v>53444000</v>
      </c>
      <c r="I18" s="80">
        <f t="shared" si="1"/>
        <v>2007.1356142261614</v>
      </c>
      <c r="J18" s="65">
        <v>0</v>
      </c>
      <c r="K18" s="80">
        <f t="shared" si="2"/>
        <v>0</v>
      </c>
    </row>
    <row r="19" spans="3:11" x14ac:dyDescent="0.15">
      <c r="C19" s="66">
        <v>16</v>
      </c>
      <c r="D19" s="82" t="s">
        <v>33</v>
      </c>
      <c r="E19" s="83">
        <v>57470</v>
      </c>
      <c r="F19" s="65">
        <v>898957471</v>
      </c>
      <c r="G19" s="85">
        <f t="shared" si="0"/>
        <v>15642.204123890726</v>
      </c>
      <c r="H19" s="79">
        <v>1044568448</v>
      </c>
      <c r="I19" s="80">
        <f t="shared" si="1"/>
        <v>18175.890864799025</v>
      </c>
      <c r="J19" s="65">
        <v>1130566991</v>
      </c>
      <c r="K19" s="80">
        <f t="shared" si="2"/>
        <v>19672.298433965549</v>
      </c>
    </row>
    <row r="20" spans="3:11" x14ac:dyDescent="0.15">
      <c r="C20" s="66">
        <v>17</v>
      </c>
      <c r="D20" s="82" t="s">
        <v>34</v>
      </c>
      <c r="E20" s="83">
        <v>26198</v>
      </c>
      <c r="F20" s="65">
        <v>853300804</v>
      </c>
      <c r="G20" s="85">
        <f t="shared" si="0"/>
        <v>32571.219329719825</v>
      </c>
      <c r="H20" s="79">
        <v>11782664</v>
      </c>
      <c r="I20" s="80">
        <f t="shared" si="1"/>
        <v>449.75433239178562</v>
      </c>
      <c r="J20" s="65">
        <v>191359066</v>
      </c>
      <c r="K20" s="80">
        <f t="shared" si="2"/>
        <v>7304.3387281471869</v>
      </c>
    </row>
    <row r="21" spans="3:11" x14ac:dyDescent="0.15">
      <c r="C21" s="66">
        <v>18</v>
      </c>
      <c r="D21" s="82" t="s">
        <v>35</v>
      </c>
      <c r="E21" s="83">
        <v>31286</v>
      </c>
      <c r="F21" s="65">
        <v>-2346749672</v>
      </c>
      <c r="G21" s="85">
        <f t="shared" si="0"/>
        <v>-75009.578469603017</v>
      </c>
      <c r="H21" s="79">
        <v>170000000</v>
      </c>
      <c r="I21" s="80">
        <f t="shared" si="1"/>
        <v>5433.7403311385287</v>
      </c>
      <c r="J21" s="65">
        <v>0</v>
      </c>
      <c r="K21" s="80">
        <f t="shared" si="2"/>
        <v>0</v>
      </c>
    </row>
    <row r="22" spans="3:11" x14ac:dyDescent="0.15">
      <c r="C22" s="66">
        <v>19</v>
      </c>
      <c r="D22" s="82" t="s">
        <v>36</v>
      </c>
      <c r="E22" s="83">
        <v>30577</v>
      </c>
      <c r="F22" s="65">
        <v>314874279</v>
      </c>
      <c r="G22" s="85">
        <f t="shared" si="0"/>
        <v>10297.749255976714</v>
      </c>
      <c r="H22" s="79">
        <v>86320074</v>
      </c>
      <c r="I22" s="80">
        <f t="shared" si="1"/>
        <v>2823.0393432972496</v>
      </c>
      <c r="J22" s="65">
        <v>0</v>
      </c>
      <c r="K22" s="80">
        <f t="shared" si="2"/>
        <v>0</v>
      </c>
    </row>
    <row r="23" spans="3:11" x14ac:dyDescent="0.15">
      <c r="C23" s="66">
        <v>20</v>
      </c>
      <c r="D23" s="82" t="s">
        <v>37</v>
      </c>
      <c r="E23" s="83">
        <v>41623</v>
      </c>
      <c r="F23" s="65">
        <v>54989679</v>
      </c>
      <c r="G23" s="85">
        <f t="shared" si="0"/>
        <v>1321.136847416092</v>
      </c>
      <c r="H23" s="79">
        <v>122338000</v>
      </c>
      <c r="I23" s="80">
        <f t="shared" si="1"/>
        <v>2939.1922735026305</v>
      </c>
      <c r="J23" s="65">
        <v>1059724420</v>
      </c>
      <c r="K23" s="80">
        <f t="shared" si="2"/>
        <v>25460.068231506619</v>
      </c>
    </row>
    <row r="24" spans="3:11" x14ac:dyDescent="0.15">
      <c r="C24" s="66">
        <v>21</v>
      </c>
      <c r="D24" s="82" t="s">
        <v>38</v>
      </c>
      <c r="E24" s="83">
        <v>29833</v>
      </c>
      <c r="F24" s="65">
        <v>-781833818</v>
      </c>
      <c r="G24" s="85">
        <f t="shared" si="0"/>
        <v>-26207.012972211982</v>
      </c>
      <c r="H24" s="79">
        <v>486107490</v>
      </c>
      <c r="I24" s="80">
        <f t="shared" si="1"/>
        <v>16294.287869138203</v>
      </c>
      <c r="J24" s="65">
        <v>394314</v>
      </c>
      <c r="K24" s="80">
        <f t="shared" si="2"/>
        <v>13.217376730466261</v>
      </c>
    </row>
    <row r="25" spans="3:11" x14ac:dyDescent="0.15">
      <c r="C25" s="66">
        <v>22</v>
      </c>
      <c r="D25" s="82" t="s">
        <v>39</v>
      </c>
      <c r="E25" s="83">
        <v>16511</v>
      </c>
      <c r="F25" s="65">
        <v>-227861248</v>
      </c>
      <c r="G25" s="85">
        <f t="shared" si="0"/>
        <v>-13800.572224577554</v>
      </c>
      <c r="H25" s="79">
        <v>132449351</v>
      </c>
      <c r="I25" s="80">
        <f t="shared" si="1"/>
        <v>8021.8854702925319</v>
      </c>
      <c r="J25" s="65">
        <v>0</v>
      </c>
      <c r="K25" s="80">
        <f t="shared" si="2"/>
        <v>0</v>
      </c>
    </row>
    <row r="26" spans="3:11" x14ac:dyDescent="0.15">
      <c r="C26" s="66">
        <v>23</v>
      </c>
      <c r="D26" s="82" t="s">
        <v>40</v>
      </c>
      <c r="E26" s="83">
        <v>28025</v>
      </c>
      <c r="F26" s="65">
        <v>48707232</v>
      </c>
      <c r="G26" s="85">
        <f t="shared" si="0"/>
        <v>1737.9922212310437</v>
      </c>
      <c r="H26" s="79">
        <v>38358276</v>
      </c>
      <c r="I26" s="80">
        <f t="shared" si="1"/>
        <v>1368.7163603925067</v>
      </c>
      <c r="J26" s="65">
        <v>675456807</v>
      </c>
      <c r="K26" s="80">
        <f t="shared" si="2"/>
        <v>24101.937805530775</v>
      </c>
    </row>
    <row r="27" spans="3:11" x14ac:dyDescent="0.15">
      <c r="C27" s="66">
        <v>24</v>
      </c>
      <c r="D27" s="82" t="s">
        <v>41</v>
      </c>
      <c r="E27" s="83">
        <v>32974</v>
      </c>
      <c r="F27" s="65">
        <v>-763069045</v>
      </c>
      <c r="G27" s="85">
        <f t="shared" si="0"/>
        <v>-23141.537120155273</v>
      </c>
      <c r="H27" s="79">
        <v>382842920</v>
      </c>
      <c r="I27" s="80">
        <f t="shared" si="1"/>
        <v>11610.448231940316</v>
      </c>
      <c r="J27" s="65">
        <v>0</v>
      </c>
      <c r="K27" s="80">
        <f t="shared" si="2"/>
        <v>0</v>
      </c>
    </row>
    <row r="28" spans="3:11" x14ac:dyDescent="0.15">
      <c r="C28" s="66">
        <v>25</v>
      </c>
      <c r="D28" s="82" t="s">
        <v>42</v>
      </c>
      <c r="E28" s="83">
        <v>20223</v>
      </c>
      <c r="F28" s="65">
        <v>536113601</v>
      </c>
      <c r="G28" s="85">
        <f t="shared" si="0"/>
        <v>26510.09251841962</v>
      </c>
      <c r="H28" s="79">
        <v>270085204</v>
      </c>
      <c r="I28" s="80">
        <f t="shared" si="1"/>
        <v>13355.348069030311</v>
      </c>
      <c r="J28" s="65">
        <v>0</v>
      </c>
      <c r="K28" s="80">
        <f t="shared" si="2"/>
        <v>0</v>
      </c>
    </row>
    <row r="29" spans="3:11" x14ac:dyDescent="0.15">
      <c r="C29" s="66">
        <v>26</v>
      </c>
      <c r="D29" s="82" t="s">
        <v>43</v>
      </c>
      <c r="E29" s="83">
        <v>12943</v>
      </c>
      <c r="F29" s="65">
        <v>-405015931</v>
      </c>
      <c r="G29" s="85">
        <f t="shared" si="0"/>
        <v>-31292.276211079348</v>
      </c>
      <c r="H29" s="79">
        <v>67000000</v>
      </c>
      <c r="I29" s="80">
        <f t="shared" si="1"/>
        <v>5176.5433052615317</v>
      </c>
      <c r="J29" s="65">
        <v>0</v>
      </c>
      <c r="K29" s="80">
        <f t="shared" si="2"/>
        <v>0</v>
      </c>
    </row>
    <row r="30" spans="3:11" x14ac:dyDescent="0.15">
      <c r="C30" s="66">
        <v>27</v>
      </c>
      <c r="D30" s="82" t="s">
        <v>44</v>
      </c>
      <c r="E30" s="83">
        <v>15672</v>
      </c>
      <c r="F30" s="65">
        <v>233869012</v>
      </c>
      <c r="G30" s="85">
        <f t="shared" si="0"/>
        <v>14922.7291985707</v>
      </c>
      <c r="H30" s="79">
        <v>71074934</v>
      </c>
      <c r="I30" s="80">
        <f t="shared" si="1"/>
        <v>4535.1540326697295</v>
      </c>
      <c r="J30" s="65">
        <v>7897210</v>
      </c>
      <c r="K30" s="80">
        <f t="shared" si="2"/>
        <v>503.90569167942829</v>
      </c>
    </row>
    <row r="31" spans="3:11" x14ac:dyDescent="0.15">
      <c r="C31" s="66">
        <v>28</v>
      </c>
      <c r="D31" s="82" t="s">
        <v>45</v>
      </c>
      <c r="E31" s="83">
        <v>117667</v>
      </c>
      <c r="F31" s="65">
        <v>1838423011</v>
      </c>
      <c r="G31" s="85">
        <f t="shared" si="0"/>
        <v>15623.947334426815</v>
      </c>
      <c r="H31" s="79">
        <v>673483000</v>
      </c>
      <c r="I31" s="80">
        <f t="shared" si="1"/>
        <v>5723.6353438092247</v>
      </c>
      <c r="J31" s="65">
        <v>1739000000</v>
      </c>
      <c r="K31" s="80">
        <f t="shared" si="2"/>
        <v>14778.994960354219</v>
      </c>
    </row>
    <row r="32" spans="3:11" x14ac:dyDescent="0.15">
      <c r="C32" s="66">
        <v>29</v>
      </c>
      <c r="D32" s="82" t="s">
        <v>46</v>
      </c>
      <c r="E32" s="83">
        <v>18828</v>
      </c>
      <c r="F32" s="65">
        <v>183784435</v>
      </c>
      <c r="G32" s="85">
        <f t="shared" si="0"/>
        <v>9761.2298172933934</v>
      </c>
      <c r="H32" s="79">
        <v>45033615</v>
      </c>
      <c r="I32" s="80">
        <f t="shared" si="1"/>
        <v>2391.8427342256214</v>
      </c>
      <c r="J32" s="65">
        <v>0</v>
      </c>
      <c r="K32" s="80">
        <f t="shared" si="2"/>
        <v>0</v>
      </c>
    </row>
    <row r="33" spans="3:11" x14ac:dyDescent="0.15">
      <c r="C33" s="66">
        <v>30</v>
      </c>
      <c r="D33" s="82" t="s">
        <v>47</v>
      </c>
      <c r="E33" s="83">
        <v>12959</v>
      </c>
      <c r="F33" s="65">
        <v>197858212</v>
      </c>
      <c r="G33" s="85">
        <f t="shared" si="0"/>
        <v>15268.015433289605</v>
      </c>
      <c r="H33" s="79">
        <v>49890454</v>
      </c>
      <c r="I33" s="80">
        <f t="shared" si="1"/>
        <v>3849.8691257041437</v>
      </c>
      <c r="J33" s="65">
        <v>322002805</v>
      </c>
      <c r="K33" s="80">
        <f t="shared" si="2"/>
        <v>24847.812717030636</v>
      </c>
    </row>
    <row r="34" spans="3:11" x14ac:dyDescent="0.15">
      <c r="C34" s="66">
        <v>31</v>
      </c>
      <c r="D34" s="82" t="s">
        <v>48</v>
      </c>
      <c r="E34" s="83">
        <v>16239</v>
      </c>
      <c r="F34" s="65">
        <v>478095717</v>
      </c>
      <c r="G34" s="85">
        <f t="shared" si="0"/>
        <v>29441.204322926289</v>
      </c>
      <c r="H34" s="79">
        <v>26183000</v>
      </c>
      <c r="I34" s="80">
        <f t="shared" si="1"/>
        <v>1612.3529774000863</v>
      </c>
      <c r="J34" s="65">
        <v>170170550</v>
      </c>
      <c r="K34" s="80">
        <f t="shared" si="2"/>
        <v>10479.127409323235</v>
      </c>
    </row>
    <row r="35" spans="3:11" x14ac:dyDescent="0.15">
      <c r="C35" s="66">
        <v>32</v>
      </c>
      <c r="D35" s="82" t="s">
        <v>49</v>
      </c>
      <c r="E35" s="83">
        <v>6238</v>
      </c>
      <c r="F35" s="65">
        <v>253795565</v>
      </c>
      <c r="G35" s="85">
        <f t="shared" si="0"/>
        <v>40685.406380250082</v>
      </c>
      <c r="H35" s="79">
        <v>3011377</v>
      </c>
      <c r="I35" s="80">
        <f t="shared" si="1"/>
        <v>482.74719461365822</v>
      </c>
      <c r="J35" s="65">
        <v>246164643</v>
      </c>
      <c r="K35" s="80">
        <f t="shared" si="2"/>
        <v>39462.110131452391</v>
      </c>
    </row>
    <row r="36" spans="3:11" x14ac:dyDescent="0.15">
      <c r="C36" s="66">
        <v>33</v>
      </c>
      <c r="D36" s="82" t="s">
        <v>50</v>
      </c>
      <c r="E36" s="83">
        <v>5693</v>
      </c>
      <c r="F36" s="65">
        <v>259068048</v>
      </c>
      <c r="G36" s="85">
        <f t="shared" si="0"/>
        <v>45506.419813806431</v>
      </c>
      <c r="H36" s="79">
        <v>1686738</v>
      </c>
      <c r="I36" s="80">
        <f t="shared" si="1"/>
        <v>296.2828034428245</v>
      </c>
      <c r="J36" s="65">
        <v>0</v>
      </c>
      <c r="K36" s="80">
        <f t="shared" si="2"/>
        <v>0</v>
      </c>
    </row>
    <row r="37" spans="3:11" x14ac:dyDescent="0.15">
      <c r="C37" s="66">
        <v>34</v>
      </c>
      <c r="D37" s="82" t="s">
        <v>51</v>
      </c>
      <c r="E37" s="83">
        <v>3177</v>
      </c>
      <c r="F37" s="65">
        <v>246079071</v>
      </c>
      <c r="G37" s="85">
        <f t="shared" si="0"/>
        <v>77456.427762039661</v>
      </c>
      <c r="H37" s="79">
        <v>1364463</v>
      </c>
      <c r="I37" s="80">
        <f t="shared" si="1"/>
        <v>429.48158640226632</v>
      </c>
      <c r="J37" s="65">
        <v>150911244</v>
      </c>
      <c r="K37" s="80">
        <f t="shared" si="2"/>
        <v>47501.178470254956</v>
      </c>
    </row>
    <row r="38" spans="3:11" x14ac:dyDescent="0.15">
      <c r="C38" s="66">
        <v>35</v>
      </c>
      <c r="D38" s="82" t="s">
        <v>52</v>
      </c>
      <c r="E38" s="83">
        <v>3951</v>
      </c>
      <c r="F38" s="65">
        <v>29363362</v>
      </c>
      <c r="G38" s="85">
        <f t="shared" si="0"/>
        <v>7431.8810427739809</v>
      </c>
      <c r="H38" s="79">
        <v>15296018</v>
      </c>
      <c r="I38" s="80">
        <f t="shared" si="1"/>
        <v>3871.4295115160717</v>
      </c>
      <c r="J38" s="65">
        <v>0</v>
      </c>
      <c r="K38" s="80">
        <f t="shared" si="2"/>
        <v>0</v>
      </c>
    </row>
    <row r="39" spans="3:11" x14ac:dyDescent="0.15">
      <c r="C39" s="66">
        <v>36</v>
      </c>
      <c r="D39" s="82" t="s">
        <v>53</v>
      </c>
      <c r="E39" s="83">
        <v>10427</v>
      </c>
      <c r="F39" s="65">
        <v>141399101</v>
      </c>
      <c r="G39" s="85">
        <f t="shared" si="0"/>
        <v>13560.861321569004</v>
      </c>
      <c r="H39" s="79">
        <v>8263896</v>
      </c>
      <c r="I39" s="80">
        <f t="shared" si="1"/>
        <v>792.54780857389471</v>
      </c>
      <c r="J39" s="65">
        <v>0</v>
      </c>
      <c r="K39" s="80">
        <f t="shared" si="2"/>
        <v>0</v>
      </c>
    </row>
    <row r="40" spans="3:11" x14ac:dyDescent="0.15">
      <c r="C40" s="66">
        <v>37</v>
      </c>
      <c r="D40" s="82" t="s">
        <v>54</v>
      </c>
      <c r="E40" s="83">
        <v>1724</v>
      </c>
      <c r="F40" s="65">
        <v>58686523</v>
      </c>
      <c r="G40" s="85">
        <f t="shared" si="0"/>
        <v>34040.906612529005</v>
      </c>
      <c r="H40" s="79">
        <v>3187507</v>
      </c>
      <c r="I40" s="80">
        <f t="shared" si="1"/>
        <v>1848.9019721577727</v>
      </c>
      <c r="J40" s="65">
        <v>33525052</v>
      </c>
      <c r="K40" s="80">
        <f t="shared" si="2"/>
        <v>19446.085846867751</v>
      </c>
    </row>
    <row r="41" spans="3:11" x14ac:dyDescent="0.15">
      <c r="C41" s="66">
        <v>38</v>
      </c>
      <c r="D41" s="82" t="s">
        <v>55</v>
      </c>
      <c r="E41" s="83">
        <v>13961</v>
      </c>
      <c r="F41" s="65">
        <v>14095478</v>
      </c>
      <c r="G41" s="85">
        <f t="shared" si="0"/>
        <v>1009.6324045555476</v>
      </c>
      <c r="H41" s="79">
        <v>23505824</v>
      </c>
      <c r="I41" s="80">
        <f t="shared" si="1"/>
        <v>1683.6776735190888</v>
      </c>
      <c r="J41" s="65">
        <v>263165050</v>
      </c>
      <c r="K41" s="80">
        <f t="shared" si="2"/>
        <v>18850.014325621374</v>
      </c>
    </row>
    <row r="42" spans="3:11" x14ac:dyDescent="0.15">
      <c r="C42" s="66">
        <v>39</v>
      </c>
      <c r="D42" s="82" t="s">
        <v>56</v>
      </c>
      <c r="E42" s="83">
        <v>4418</v>
      </c>
      <c r="F42" s="65">
        <v>139243124</v>
      </c>
      <c r="G42" s="85">
        <f t="shared" si="0"/>
        <v>31517.230421004981</v>
      </c>
      <c r="H42" s="79">
        <v>2023279</v>
      </c>
      <c r="I42" s="80">
        <f t="shared" si="1"/>
        <v>457.9626527840652</v>
      </c>
      <c r="J42" s="65">
        <v>42175</v>
      </c>
      <c r="K42" s="80">
        <f t="shared" si="2"/>
        <v>9.5461747397012218</v>
      </c>
    </row>
    <row r="43" spans="3:11" x14ac:dyDescent="0.15">
      <c r="C43" s="66">
        <v>40</v>
      </c>
      <c r="D43" s="82" t="s">
        <v>57</v>
      </c>
      <c r="E43" s="83">
        <v>3259</v>
      </c>
      <c r="F43" s="65">
        <v>38801855</v>
      </c>
      <c r="G43" s="85">
        <f t="shared" si="0"/>
        <v>11906.061675360541</v>
      </c>
      <c r="H43" s="79">
        <v>5500791</v>
      </c>
      <c r="I43" s="80">
        <f t="shared" si="1"/>
        <v>1687.8769561215097</v>
      </c>
      <c r="J43" s="65">
        <v>55345220</v>
      </c>
      <c r="K43" s="80">
        <f t="shared" si="2"/>
        <v>16982.270635164161</v>
      </c>
    </row>
    <row r="44" spans="3:11" x14ac:dyDescent="0.15">
      <c r="C44" s="66">
        <v>41</v>
      </c>
      <c r="D44" s="82" t="s">
        <v>58</v>
      </c>
      <c r="E44" s="83">
        <v>3957</v>
      </c>
      <c r="F44" s="65">
        <v>167194093</v>
      </c>
      <c r="G44" s="85">
        <f t="shared" si="0"/>
        <v>42252.740207227696</v>
      </c>
      <c r="H44" s="79">
        <v>1405868</v>
      </c>
      <c r="I44" s="80">
        <f t="shared" si="1"/>
        <v>355.28632802628255</v>
      </c>
      <c r="J44" s="65">
        <v>78312670</v>
      </c>
      <c r="K44" s="80">
        <f t="shared" si="2"/>
        <v>19790.919888804649</v>
      </c>
    </row>
    <row r="45" spans="3:11" x14ac:dyDescent="0.15">
      <c r="C45" s="66">
        <v>42</v>
      </c>
      <c r="D45" s="82" t="s">
        <v>59</v>
      </c>
      <c r="E45" s="83">
        <v>1716</v>
      </c>
      <c r="F45" s="65">
        <v>40109029</v>
      </c>
      <c r="G45" s="85">
        <f t="shared" si="0"/>
        <v>23373.560023310023</v>
      </c>
      <c r="H45" s="79">
        <v>0</v>
      </c>
      <c r="I45" s="80">
        <f t="shared" si="1"/>
        <v>0</v>
      </c>
      <c r="J45" s="65">
        <v>142601334</v>
      </c>
      <c r="K45" s="80">
        <f t="shared" si="2"/>
        <v>83101.010489510489</v>
      </c>
    </row>
    <row r="46" spans="3:11" ht="14.25" thickBot="1" x14ac:dyDescent="0.2">
      <c r="C46" s="81">
        <v>43</v>
      </c>
      <c r="D46" s="82" t="s">
        <v>60</v>
      </c>
      <c r="E46" s="83">
        <v>12870</v>
      </c>
      <c r="F46" s="65">
        <v>709371726</v>
      </c>
      <c r="G46" s="85">
        <f t="shared" si="0"/>
        <v>55118.238228438226</v>
      </c>
      <c r="H46" s="79">
        <v>16807391</v>
      </c>
      <c r="I46" s="80">
        <f t="shared" si="1"/>
        <v>1305.9355866355866</v>
      </c>
      <c r="J46" s="65">
        <v>0</v>
      </c>
      <c r="K46" s="80">
        <f t="shared" si="2"/>
        <v>0</v>
      </c>
    </row>
    <row r="47" spans="3:11" ht="15" thickBot="1" x14ac:dyDescent="0.2">
      <c r="C47" s="20"/>
      <c r="D47" s="20"/>
      <c r="E47" s="67">
        <f>SUM(E4:E46)</f>
        <v>2055706</v>
      </c>
      <c r="F47" s="22">
        <f>SUM(F4:F46)</f>
        <v>10419404744</v>
      </c>
      <c r="G47" s="86">
        <f t="shared" ref="G47" si="3">F47/E47</f>
        <v>5068.5286436873757</v>
      </c>
      <c r="H47" s="24">
        <f>SUM(H4:H46)</f>
        <v>14856262637</v>
      </c>
      <c r="I47" s="25">
        <f t="shared" ref="I47" si="4">H47/E47</f>
        <v>7226.8420858819309</v>
      </c>
      <c r="J47" s="26">
        <f>SUM(J4:J46)</f>
        <v>11078600427</v>
      </c>
      <c r="K47" s="25">
        <f t="shared" ref="K47" si="5">J47/E47</f>
        <v>5389.1949661089666</v>
      </c>
    </row>
    <row r="48" spans="3:11" x14ac:dyDescent="0.15">
      <c r="C48" s="2"/>
      <c r="D48" s="2"/>
      <c r="E48" s="27" t="s">
        <v>69</v>
      </c>
      <c r="F48" s="27"/>
      <c r="G48" s="27"/>
      <c r="H48" s="27"/>
      <c r="I48" s="2"/>
      <c r="J48" s="2"/>
      <c r="K48" s="2"/>
    </row>
  </sheetData>
  <mergeCells count="6">
    <mergeCell ref="J2:K2"/>
    <mergeCell ref="C2:C3"/>
    <mergeCell ref="D2:D3"/>
    <mergeCell ref="E2:E3"/>
    <mergeCell ref="F2:G2"/>
    <mergeCell ref="H2:I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workbookViewId="0">
      <selection activeCell="F12" sqref="F12"/>
    </sheetView>
  </sheetViews>
  <sheetFormatPr defaultRowHeight="13.5" x14ac:dyDescent="0.15"/>
  <cols>
    <col min="2" max="2" width="5" customWidth="1"/>
    <col min="4" max="4" width="15.375" customWidth="1"/>
    <col min="5" max="5" width="18.125" customWidth="1"/>
    <col min="6" max="6" width="10.375" customWidth="1"/>
    <col min="7" max="7" width="17.375" customWidth="1"/>
    <col min="9" max="9" width="16.625" customWidth="1"/>
  </cols>
  <sheetData>
    <row r="1" spans="2:10" ht="24.75" thickBot="1" x14ac:dyDescent="0.2">
      <c r="B1" s="3" t="s">
        <v>63</v>
      </c>
      <c r="C1" s="4"/>
      <c r="D1" s="4"/>
      <c r="E1" s="4"/>
      <c r="F1" s="4"/>
      <c r="G1" s="1"/>
      <c r="H1" s="1"/>
      <c r="I1" s="1"/>
      <c r="J1" s="1"/>
    </row>
    <row r="2" spans="2:10" x14ac:dyDescent="0.15">
      <c r="B2" s="169"/>
      <c r="C2" s="162" t="s">
        <v>11</v>
      </c>
      <c r="D2" s="166" t="s">
        <v>12</v>
      </c>
      <c r="E2" s="164" t="s">
        <v>9</v>
      </c>
      <c r="F2" s="171"/>
      <c r="G2" s="168" t="s">
        <v>13</v>
      </c>
      <c r="H2" s="161"/>
      <c r="I2" s="160" t="s">
        <v>8</v>
      </c>
      <c r="J2" s="161"/>
    </row>
    <row r="3" spans="2:10" ht="14.25" thickBot="1" x14ac:dyDescent="0.2">
      <c r="B3" s="170"/>
      <c r="C3" s="163"/>
      <c r="D3" s="167"/>
      <c r="E3" s="5" t="s">
        <v>14</v>
      </c>
      <c r="F3" s="6" t="s">
        <v>15</v>
      </c>
      <c r="G3" s="7" t="s">
        <v>16</v>
      </c>
      <c r="H3" s="6" t="s">
        <v>17</v>
      </c>
      <c r="I3" s="5" t="s">
        <v>16</v>
      </c>
      <c r="J3" s="6" t="s">
        <v>17</v>
      </c>
    </row>
    <row r="4" spans="2:10" x14ac:dyDescent="0.15">
      <c r="B4" s="8">
        <v>1</v>
      </c>
      <c r="C4" s="9" t="s">
        <v>18</v>
      </c>
      <c r="D4" s="66">
        <v>687153</v>
      </c>
      <c r="E4" s="65">
        <v>-7410485930</v>
      </c>
      <c r="F4" s="10">
        <f>E4/D4</f>
        <v>-10784.331771817921</v>
      </c>
      <c r="G4" s="64">
        <v>10593283773</v>
      </c>
      <c r="H4" s="11">
        <f t="shared" ref="H4:H47" si="0">G4/D4</f>
        <v>15416.193734146544</v>
      </c>
      <c r="I4" s="64">
        <v>0</v>
      </c>
      <c r="J4" s="11">
        <f t="shared" ref="J4:J47" si="1">I4/D4</f>
        <v>0</v>
      </c>
    </row>
    <row r="5" spans="2:10" x14ac:dyDescent="0.15">
      <c r="B5" s="12">
        <v>2</v>
      </c>
      <c r="C5" s="13" t="s">
        <v>19</v>
      </c>
      <c r="D5" s="66">
        <v>202076</v>
      </c>
      <c r="E5" s="65">
        <v>867142537</v>
      </c>
      <c r="F5" s="14">
        <f t="shared" ref="F5:F47" si="2">E5/D5</f>
        <v>4291.1703369029474</v>
      </c>
      <c r="G5" s="64">
        <v>59659804</v>
      </c>
      <c r="H5" s="15">
        <f t="shared" si="0"/>
        <v>295.23448603495717</v>
      </c>
      <c r="I5" s="64">
        <v>3533186677</v>
      </c>
      <c r="J5" s="15">
        <f t="shared" si="1"/>
        <v>17484.444847483126</v>
      </c>
    </row>
    <row r="6" spans="2:10" x14ac:dyDescent="0.15">
      <c r="B6" s="12">
        <v>3</v>
      </c>
      <c r="C6" s="13" t="s">
        <v>20</v>
      </c>
      <c r="D6" s="66">
        <v>49045</v>
      </c>
      <c r="E6" s="65">
        <v>-1104230740</v>
      </c>
      <c r="F6" s="14">
        <f t="shared" si="2"/>
        <v>-22514.644510143746</v>
      </c>
      <c r="G6" s="64">
        <v>282895519</v>
      </c>
      <c r="H6" s="15">
        <f t="shared" si="0"/>
        <v>5768.0807217861147</v>
      </c>
      <c r="I6" s="64">
        <v>0</v>
      </c>
      <c r="J6" s="15">
        <f t="shared" si="1"/>
        <v>0</v>
      </c>
    </row>
    <row r="7" spans="2:10" x14ac:dyDescent="0.15">
      <c r="B7" s="12">
        <v>4</v>
      </c>
      <c r="C7" s="13" t="s">
        <v>21</v>
      </c>
      <c r="D7" s="66">
        <v>88844</v>
      </c>
      <c r="E7" s="65">
        <v>1115140208</v>
      </c>
      <c r="F7" s="14">
        <f t="shared" si="2"/>
        <v>12551.665931295303</v>
      </c>
      <c r="G7" s="64">
        <v>845020000</v>
      </c>
      <c r="H7" s="15">
        <f t="shared" si="0"/>
        <v>9511.2781954887214</v>
      </c>
      <c r="I7" s="64">
        <v>0</v>
      </c>
      <c r="J7" s="15">
        <f t="shared" si="1"/>
        <v>0</v>
      </c>
    </row>
    <row r="8" spans="2:10" x14ac:dyDescent="0.15">
      <c r="B8" s="12">
        <v>5</v>
      </c>
      <c r="C8" s="13" t="s">
        <v>22</v>
      </c>
      <c r="D8" s="66">
        <v>23052</v>
      </c>
      <c r="E8" s="65">
        <v>-429056472</v>
      </c>
      <c r="F8" s="14">
        <f t="shared" si="2"/>
        <v>-18612.548672566372</v>
      </c>
      <c r="G8" s="64">
        <v>152853742</v>
      </c>
      <c r="H8" s="15">
        <f t="shared" si="0"/>
        <v>6630.8234426513973</v>
      </c>
      <c r="I8" s="64">
        <v>0</v>
      </c>
      <c r="J8" s="15">
        <f t="shared" si="1"/>
        <v>0</v>
      </c>
    </row>
    <row r="9" spans="2:10" x14ac:dyDescent="0.15">
      <c r="B9" s="12">
        <v>6</v>
      </c>
      <c r="C9" s="13" t="s">
        <v>23</v>
      </c>
      <c r="D9" s="66">
        <v>74951</v>
      </c>
      <c r="E9" s="65">
        <v>-2362100076</v>
      </c>
      <c r="F9" s="14">
        <f t="shared" si="2"/>
        <v>-31515.257648330244</v>
      </c>
      <c r="G9" s="64">
        <v>612522010</v>
      </c>
      <c r="H9" s="15">
        <f t="shared" si="0"/>
        <v>8172.299368921028</v>
      </c>
      <c r="I9" s="64">
        <v>0</v>
      </c>
      <c r="J9" s="15">
        <f t="shared" si="1"/>
        <v>0</v>
      </c>
    </row>
    <row r="10" spans="2:10" x14ac:dyDescent="0.15">
      <c r="B10" s="12">
        <v>7</v>
      </c>
      <c r="C10" s="13" t="s">
        <v>24</v>
      </c>
      <c r="D10" s="66">
        <v>17530</v>
      </c>
      <c r="E10" s="65">
        <v>-52704377</v>
      </c>
      <c r="F10" s="14">
        <f t="shared" si="2"/>
        <v>-3006.5246434683399</v>
      </c>
      <c r="G10" s="64">
        <v>171422000</v>
      </c>
      <c r="H10" s="15">
        <f t="shared" si="0"/>
        <v>9778.779235596121</v>
      </c>
      <c r="I10" s="64">
        <v>0</v>
      </c>
      <c r="J10" s="15">
        <f t="shared" si="1"/>
        <v>0</v>
      </c>
    </row>
    <row r="11" spans="2:10" x14ac:dyDescent="0.15">
      <c r="B11" s="12">
        <v>8</v>
      </c>
      <c r="C11" s="13" t="s">
        <v>25</v>
      </c>
      <c r="D11" s="66">
        <v>81526</v>
      </c>
      <c r="E11" s="65">
        <v>483527200</v>
      </c>
      <c r="F11" s="14">
        <f t="shared" si="2"/>
        <v>5930.9569953143782</v>
      </c>
      <c r="G11" s="64">
        <v>87069927</v>
      </c>
      <c r="H11" s="15">
        <f t="shared" si="0"/>
        <v>1068.0019502980645</v>
      </c>
      <c r="I11" s="64">
        <v>0</v>
      </c>
      <c r="J11" s="15">
        <f t="shared" si="1"/>
        <v>0</v>
      </c>
    </row>
    <row r="12" spans="2:10" x14ac:dyDescent="0.15">
      <c r="B12" s="12">
        <v>9</v>
      </c>
      <c r="C12" s="13" t="s">
        <v>26</v>
      </c>
      <c r="D12" s="66">
        <v>20482</v>
      </c>
      <c r="E12" s="65">
        <v>106415113</v>
      </c>
      <c r="F12" s="14">
        <f t="shared" si="2"/>
        <v>5195.5430622009571</v>
      </c>
      <c r="G12" s="64">
        <v>10502734</v>
      </c>
      <c r="H12" s="15">
        <f t="shared" si="0"/>
        <v>512.77873254564986</v>
      </c>
      <c r="I12" s="64">
        <v>0</v>
      </c>
      <c r="J12" s="15">
        <f t="shared" si="1"/>
        <v>0</v>
      </c>
    </row>
    <row r="13" spans="2:10" x14ac:dyDescent="0.15">
      <c r="B13" s="12">
        <v>10</v>
      </c>
      <c r="C13" s="13" t="s">
        <v>27</v>
      </c>
      <c r="D13" s="66">
        <v>36264</v>
      </c>
      <c r="E13" s="65">
        <v>1194792557</v>
      </c>
      <c r="F13" s="14">
        <f t="shared" si="2"/>
        <v>32947.07029009486</v>
      </c>
      <c r="G13" s="64">
        <v>212531000</v>
      </c>
      <c r="H13" s="15">
        <f t="shared" si="0"/>
        <v>5860.6607103463493</v>
      </c>
      <c r="I13" s="64">
        <v>0</v>
      </c>
      <c r="J13" s="15">
        <f t="shared" si="1"/>
        <v>0</v>
      </c>
    </row>
    <row r="14" spans="2:10" x14ac:dyDescent="0.15">
      <c r="B14" s="12">
        <v>11</v>
      </c>
      <c r="C14" s="13" t="s">
        <v>28</v>
      </c>
      <c r="D14" s="66">
        <v>92959</v>
      </c>
      <c r="E14" s="65">
        <v>-277585482</v>
      </c>
      <c r="F14" s="14">
        <f t="shared" si="2"/>
        <v>-2986.1065846233287</v>
      </c>
      <c r="G14" s="64">
        <v>250000000</v>
      </c>
      <c r="H14" s="15">
        <f t="shared" si="0"/>
        <v>2689.3576738131865</v>
      </c>
      <c r="I14" s="64">
        <v>0</v>
      </c>
      <c r="J14" s="15">
        <f t="shared" si="1"/>
        <v>0</v>
      </c>
    </row>
    <row r="15" spans="2:10" x14ac:dyDescent="0.15">
      <c r="B15" s="12">
        <v>12</v>
      </c>
      <c r="C15" s="13" t="s">
        <v>29</v>
      </c>
      <c r="D15" s="66">
        <v>59698</v>
      </c>
      <c r="E15" s="65">
        <v>227559906</v>
      </c>
      <c r="F15" s="14">
        <f t="shared" si="2"/>
        <v>3811.8514188080003</v>
      </c>
      <c r="G15" s="64">
        <v>28139330</v>
      </c>
      <c r="H15" s="15">
        <f t="shared" si="0"/>
        <v>471.36135213910012</v>
      </c>
      <c r="I15" s="64">
        <v>0</v>
      </c>
      <c r="J15" s="15">
        <f t="shared" si="1"/>
        <v>0</v>
      </c>
    </row>
    <row r="16" spans="2:10" x14ac:dyDescent="0.15">
      <c r="B16" s="12">
        <v>13</v>
      </c>
      <c r="C16" s="13" t="s">
        <v>30</v>
      </c>
      <c r="D16" s="66">
        <v>69489</v>
      </c>
      <c r="E16" s="65">
        <v>-416813574</v>
      </c>
      <c r="F16" s="14">
        <f t="shared" si="2"/>
        <v>-5998.2669775072318</v>
      </c>
      <c r="G16" s="64">
        <v>351765000</v>
      </c>
      <c r="H16" s="15">
        <f t="shared" si="0"/>
        <v>5062.1681129387389</v>
      </c>
      <c r="I16" s="64">
        <v>0</v>
      </c>
      <c r="J16" s="15">
        <f t="shared" si="1"/>
        <v>0</v>
      </c>
    </row>
    <row r="17" spans="2:10" x14ac:dyDescent="0.15">
      <c r="B17" s="12">
        <v>14</v>
      </c>
      <c r="C17" s="13" t="s">
        <v>31</v>
      </c>
      <c r="D17" s="66">
        <v>23503</v>
      </c>
      <c r="E17" s="65">
        <v>181350021</v>
      </c>
      <c r="F17" s="14">
        <f t="shared" si="2"/>
        <v>7716.037144194358</v>
      </c>
      <c r="G17" s="64">
        <v>0</v>
      </c>
      <c r="H17" s="15">
        <f t="shared" si="0"/>
        <v>0</v>
      </c>
      <c r="I17" s="64">
        <v>200313274</v>
      </c>
      <c r="J17" s="15">
        <f t="shared" si="1"/>
        <v>8522.8810790111893</v>
      </c>
    </row>
    <row r="18" spans="2:10" x14ac:dyDescent="0.15">
      <c r="B18" s="12">
        <v>15</v>
      </c>
      <c r="C18" s="13" t="s">
        <v>32</v>
      </c>
      <c r="D18" s="66">
        <v>28183</v>
      </c>
      <c r="E18" s="65">
        <v>-70077711</v>
      </c>
      <c r="F18" s="14">
        <f t="shared" si="2"/>
        <v>-2486.5241812440122</v>
      </c>
      <c r="G18" s="64">
        <v>65727000</v>
      </c>
      <c r="H18" s="15">
        <f t="shared" si="0"/>
        <v>2332.1505872334387</v>
      </c>
      <c r="I18" s="64">
        <v>0</v>
      </c>
      <c r="J18" s="15">
        <f t="shared" si="1"/>
        <v>0</v>
      </c>
    </row>
    <row r="19" spans="2:10" x14ac:dyDescent="0.15">
      <c r="B19" s="12">
        <v>16</v>
      </c>
      <c r="C19" s="13" t="s">
        <v>33</v>
      </c>
      <c r="D19" s="66">
        <v>61045</v>
      </c>
      <c r="E19" s="65">
        <v>821366617</v>
      </c>
      <c r="F19" s="14">
        <f t="shared" si="2"/>
        <v>13455.100614300925</v>
      </c>
      <c r="G19" s="64">
        <v>481064008</v>
      </c>
      <c r="H19" s="15">
        <f t="shared" si="0"/>
        <v>7880.4817429764926</v>
      </c>
      <c r="I19" s="64">
        <v>0</v>
      </c>
      <c r="J19" s="15">
        <f t="shared" si="1"/>
        <v>0</v>
      </c>
    </row>
    <row r="20" spans="2:10" x14ac:dyDescent="0.15">
      <c r="B20" s="12">
        <v>17</v>
      </c>
      <c r="C20" s="13" t="s">
        <v>34</v>
      </c>
      <c r="D20" s="66">
        <v>27627</v>
      </c>
      <c r="E20" s="65">
        <v>925011273</v>
      </c>
      <c r="F20" s="14">
        <f t="shared" si="2"/>
        <v>33482.146921489846</v>
      </c>
      <c r="G20" s="64">
        <v>10987910</v>
      </c>
      <c r="H20" s="15">
        <f t="shared" si="0"/>
        <v>397.72360372099757</v>
      </c>
      <c r="I20" s="64">
        <v>0</v>
      </c>
      <c r="J20" s="15">
        <f t="shared" si="1"/>
        <v>0</v>
      </c>
    </row>
    <row r="21" spans="2:10" x14ac:dyDescent="0.15">
      <c r="B21" s="12">
        <v>18</v>
      </c>
      <c r="C21" s="13" t="s">
        <v>35</v>
      </c>
      <c r="D21" s="66">
        <v>33392</v>
      </c>
      <c r="E21" s="65">
        <v>-2593946517</v>
      </c>
      <c r="F21" s="14">
        <f t="shared" si="2"/>
        <v>-77681.675760661237</v>
      </c>
      <c r="G21" s="64">
        <v>170000000</v>
      </c>
      <c r="H21" s="15">
        <f t="shared" si="0"/>
        <v>5091.0397700047915</v>
      </c>
      <c r="I21" s="64">
        <v>0</v>
      </c>
      <c r="J21" s="15">
        <f t="shared" si="1"/>
        <v>0</v>
      </c>
    </row>
    <row r="22" spans="2:10" x14ac:dyDescent="0.15">
      <c r="B22" s="12">
        <v>19</v>
      </c>
      <c r="C22" s="13" t="s">
        <v>36</v>
      </c>
      <c r="D22" s="66">
        <v>32708</v>
      </c>
      <c r="E22" s="65">
        <v>-137816327</v>
      </c>
      <c r="F22" s="14">
        <f t="shared" si="2"/>
        <v>-4213.5357404916231</v>
      </c>
      <c r="G22" s="64">
        <v>448446870</v>
      </c>
      <c r="H22" s="15">
        <f t="shared" si="0"/>
        <v>13710.617280176104</v>
      </c>
      <c r="I22" s="64">
        <v>0</v>
      </c>
      <c r="J22" s="15">
        <f t="shared" si="1"/>
        <v>0</v>
      </c>
    </row>
    <row r="23" spans="2:10" x14ac:dyDescent="0.15">
      <c r="B23" s="12">
        <v>20</v>
      </c>
      <c r="C23" s="13" t="s">
        <v>37</v>
      </c>
      <c r="D23" s="66">
        <v>43263</v>
      </c>
      <c r="E23" s="65">
        <v>17989354</v>
      </c>
      <c r="F23" s="14">
        <f t="shared" si="2"/>
        <v>415.81383630353884</v>
      </c>
      <c r="G23" s="64">
        <v>100907000</v>
      </c>
      <c r="H23" s="15">
        <f t="shared" si="0"/>
        <v>2332.4087557497169</v>
      </c>
      <c r="I23" s="64">
        <v>1147724616</v>
      </c>
      <c r="J23" s="15">
        <f t="shared" si="1"/>
        <v>26529.01130296096</v>
      </c>
    </row>
    <row r="24" spans="2:10" x14ac:dyDescent="0.15">
      <c r="B24" s="12">
        <v>21</v>
      </c>
      <c r="C24" s="13" t="s">
        <v>38</v>
      </c>
      <c r="D24" s="66">
        <v>31181</v>
      </c>
      <c r="E24" s="65">
        <v>-1315781275</v>
      </c>
      <c r="F24" s="14">
        <f t="shared" si="2"/>
        <v>-42198.174369006767</v>
      </c>
      <c r="G24" s="64">
        <v>466755000</v>
      </c>
      <c r="H24" s="15">
        <f t="shared" si="0"/>
        <v>14969.21202014047</v>
      </c>
      <c r="I24" s="64">
        <v>393712</v>
      </c>
      <c r="J24" s="15">
        <f t="shared" si="1"/>
        <v>12.626663673390848</v>
      </c>
    </row>
    <row r="25" spans="2:10" x14ac:dyDescent="0.15">
      <c r="B25" s="12">
        <v>22</v>
      </c>
      <c r="C25" s="13" t="s">
        <v>39</v>
      </c>
      <c r="D25" s="66">
        <v>17533</v>
      </c>
      <c r="E25" s="65">
        <v>-649544449</v>
      </c>
      <c r="F25" s="14">
        <f t="shared" si="2"/>
        <v>-37046.96566474648</v>
      </c>
      <c r="G25" s="64">
        <v>135046157</v>
      </c>
      <c r="H25" s="15">
        <f t="shared" si="0"/>
        <v>7702.3987338162324</v>
      </c>
      <c r="I25" s="64">
        <v>0</v>
      </c>
      <c r="J25" s="15">
        <f t="shared" si="1"/>
        <v>0</v>
      </c>
    </row>
    <row r="26" spans="2:10" x14ac:dyDescent="0.15">
      <c r="B26" s="12">
        <v>23</v>
      </c>
      <c r="C26" s="13" t="s">
        <v>40</v>
      </c>
      <c r="D26" s="66">
        <v>29499</v>
      </c>
      <c r="E26" s="65">
        <v>24578237</v>
      </c>
      <c r="F26" s="14">
        <f t="shared" si="2"/>
        <v>833.18881995999868</v>
      </c>
      <c r="G26" s="64">
        <v>28505237</v>
      </c>
      <c r="H26" s="15">
        <f t="shared" si="0"/>
        <v>966.31197667717549</v>
      </c>
      <c r="I26" s="64">
        <v>925595510</v>
      </c>
      <c r="J26" s="15">
        <f t="shared" si="1"/>
        <v>31377.182616359878</v>
      </c>
    </row>
    <row r="27" spans="2:10" x14ac:dyDescent="0.15">
      <c r="B27" s="12">
        <v>24</v>
      </c>
      <c r="C27" s="13" t="s">
        <v>41</v>
      </c>
      <c r="D27" s="66">
        <v>35463</v>
      </c>
      <c r="E27" s="65">
        <v>-1234341044</v>
      </c>
      <c r="F27" s="14">
        <f t="shared" si="2"/>
        <v>-34806.447395877396</v>
      </c>
      <c r="G27" s="64">
        <v>358375394</v>
      </c>
      <c r="H27" s="15">
        <f t="shared" si="0"/>
        <v>10105.61413304007</v>
      </c>
      <c r="I27" s="64">
        <v>0</v>
      </c>
      <c r="J27" s="15">
        <f t="shared" si="1"/>
        <v>0</v>
      </c>
    </row>
    <row r="28" spans="2:10" x14ac:dyDescent="0.15">
      <c r="B28" s="12">
        <v>25</v>
      </c>
      <c r="C28" s="13" t="s">
        <v>42</v>
      </c>
      <c r="D28" s="66">
        <v>21692</v>
      </c>
      <c r="E28" s="65">
        <v>360975846</v>
      </c>
      <c r="F28" s="14">
        <f t="shared" si="2"/>
        <v>16640.966531440161</v>
      </c>
      <c r="G28" s="64">
        <v>246264989</v>
      </c>
      <c r="H28" s="15">
        <f t="shared" si="0"/>
        <v>11352.802369537156</v>
      </c>
      <c r="I28" s="64">
        <v>0</v>
      </c>
      <c r="J28" s="15">
        <f t="shared" si="1"/>
        <v>0</v>
      </c>
    </row>
    <row r="29" spans="2:10" x14ac:dyDescent="0.15">
      <c r="B29" s="12">
        <v>26</v>
      </c>
      <c r="C29" s="13" t="s">
        <v>43</v>
      </c>
      <c r="D29" s="66">
        <v>13613</v>
      </c>
      <c r="E29" s="65">
        <v>-735408635</v>
      </c>
      <c r="F29" s="14">
        <f t="shared" si="2"/>
        <v>-54022.525159773744</v>
      </c>
      <c r="G29" s="64">
        <v>67000000</v>
      </c>
      <c r="H29" s="15">
        <f t="shared" si="0"/>
        <v>4921.7659590097701</v>
      </c>
      <c r="I29" s="64">
        <v>0</v>
      </c>
      <c r="J29" s="15">
        <f t="shared" si="1"/>
        <v>0</v>
      </c>
    </row>
    <row r="30" spans="2:10" x14ac:dyDescent="0.15">
      <c r="B30" s="12">
        <v>27</v>
      </c>
      <c r="C30" s="13" t="s">
        <v>44</v>
      </c>
      <c r="D30" s="66">
        <v>16526</v>
      </c>
      <c r="E30" s="65">
        <v>173232419</v>
      </c>
      <c r="F30" s="14">
        <f t="shared" si="2"/>
        <v>10482.416737262496</v>
      </c>
      <c r="G30" s="64">
        <v>82363999</v>
      </c>
      <c r="H30" s="15">
        <f t="shared" si="0"/>
        <v>4983.9040905240226</v>
      </c>
      <c r="I30" s="64">
        <v>7880447</v>
      </c>
      <c r="J30" s="15">
        <f t="shared" si="1"/>
        <v>476.85144620597845</v>
      </c>
    </row>
    <row r="31" spans="2:10" x14ac:dyDescent="0.15">
      <c r="B31" s="12">
        <v>28</v>
      </c>
      <c r="C31" s="13" t="s">
        <v>45</v>
      </c>
      <c r="D31" s="66">
        <v>124870</v>
      </c>
      <c r="E31" s="65">
        <v>1648121312</v>
      </c>
      <c r="F31" s="14">
        <f t="shared" si="2"/>
        <v>13198.697141026667</v>
      </c>
      <c r="G31" s="64">
        <v>812843210</v>
      </c>
      <c r="H31" s="15">
        <f t="shared" si="0"/>
        <v>6509.5155761992473</v>
      </c>
      <c r="I31" s="64">
        <v>913200000</v>
      </c>
      <c r="J31" s="15">
        <f t="shared" si="1"/>
        <v>7313.205733963322</v>
      </c>
    </row>
    <row r="32" spans="2:10" x14ac:dyDescent="0.15">
      <c r="B32" s="12">
        <v>29</v>
      </c>
      <c r="C32" s="13" t="s">
        <v>46</v>
      </c>
      <c r="D32" s="66">
        <v>19742</v>
      </c>
      <c r="E32" s="65">
        <v>-188960675</v>
      </c>
      <c r="F32" s="14">
        <f t="shared" si="2"/>
        <v>-9571.5061797183662</v>
      </c>
      <c r="G32" s="64">
        <v>40544417</v>
      </c>
      <c r="H32" s="15">
        <f t="shared" si="0"/>
        <v>2053.7137574713806</v>
      </c>
      <c r="I32" s="64">
        <v>0</v>
      </c>
      <c r="J32" s="15">
        <f t="shared" si="1"/>
        <v>0</v>
      </c>
    </row>
    <row r="33" spans="2:10" x14ac:dyDescent="0.15">
      <c r="B33" s="12">
        <v>30</v>
      </c>
      <c r="C33" s="13" t="s">
        <v>47</v>
      </c>
      <c r="D33" s="66">
        <v>14006</v>
      </c>
      <c r="E33" s="65">
        <v>257846283</v>
      </c>
      <c r="F33" s="14">
        <f t="shared" si="2"/>
        <v>18409.701770669712</v>
      </c>
      <c r="G33" s="64">
        <v>61639193</v>
      </c>
      <c r="H33" s="15">
        <f t="shared" si="0"/>
        <v>4400.9133942596027</v>
      </c>
      <c r="I33" s="64">
        <v>152353558</v>
      </c>
      <c r="J33" s="15">
        <f t="shared" si="1"/>
        <v>10877.735113522776</v>
      </c>
    </row>
    <row r="34" spans="2:10" x14ac:dyDescent="0.15">
      <c r="B34" s="12">
        <v>31</v>
      </c>
      <c r="C34" s="13" t="s">
        <v>48</v>
      </c>
      <c r="D34" s="66">
        <v>17164</v>
      </c>
      <c r="E34" s="65">
        <v>326715043</v>
      </c>
      <c r="F34" s="14">
        <f t="shared" si="2"/>
        <v>19034.901130272665</v>
      </c>
      <c r="G34" s="64">
        <v>25619000</v>
      </c>
      <c r="H34" s="15">
        <f t="shared" si="0"/>
        <v>1492.6007923560942</v>
      </c>
      <c r="I34" s="64">
        <v>170550</v>
      </c>
      <c r="J34" s="15">
        <f t="shared" si="1"/>
        <v>9.9364949895129335</v>
      </c>
    </row>
    <row r="35" spans="2:10" x14ac:dyDescent="0.15">
      <c r="B35" s="12">
        <v>32</v>
      </c>
      <c r="C35" s="13" t="s">
        <v>49</v>
      </c>
      <c r="D35" s="66">
        <v>6596</v>
      </c>
      <c r="E35" s="65">
        <v>176271755</v>
      </c>
      <c r="F35" s="14">
        <f t="shared" si="2"/>
        <v>26724.038053365675</v>
      </c>
      <c r="G35" s="64">
        <v>2875884</v>
      </c>
      <c r="H35" s="15">
        <f t="shared" si="0"/>
        <v>436.00424499696788</v>
      </c>
      <c r="I35" s="64">
        <v>172329643</v>
      </c>
      <c r="J35" s="15">
        <f t="shared" si="1"/>
        <v>26126.386143117041</v>
      </c>
    </row>
    <row r="36" spans="2:10" x14ac:dyDescent="0.15">
      <c r="B36" s="12">
        <v>33</v>
      </c>
      <c r="C36" s="13" t="s">
        <v>50</v>
      </c>
      <c r="D36" s="66">
        <v>5918</v>
      </c>
      <c r="E36" s="65">
        <v>221687697</v>
      </c>
      <c r="F36" s="14">
        <f t="shared" si="2"/>
        <v>37459.901486988849</v>
      </c>
      <c r="G36" s="64">
        <v>1792462</v>
      </c>
      <c r="H36" s="15">
        <f t="shared" si="0"/>
        <v>302.8830686042582</v>
      </c>
      <c r="I36" s="64">
        <v>0</v>
      </c>
      <c r="J36" s="15">
        <f t="shared" si="1"/>
        <v>0</v>
      </c>
    </row>
    <row r="37" spans="2:10" x14ac:dyDescent="0.15">
      <c r="B37" s="12">
        <v>34</v>
      </c>
      <c r="C37" s="13" t="s">
        <v>51</v>
      </c>
      <c r="D37" s="66">
        <v>3256</v>
      </c>
      <c r="E37" s="65">
        <v>184189780</v>
      </c>
      <c r="F37" s="14">
        <f t="shared" si="2"/>
        <v>56569.342751842749</v>
      </c>
      <c r="G37" s="64">
        <v>977193</v>
      </c>
      <c r="H37" s="15">
        <f t="shared" si="0"/>
        <v>300.12070024570022</v>
      </c>
      <c r="I37" s="64">
        <v>150911244</v>
      </c>
      <c r="J37" s="15">
        <f t="shared" si="1"/>
        <v>46348.66216216216</v>
      </c>
    </row>
    <row r="38" spans="2:10" x14ac:dyDescent="0.15">
      <c r="B38" s="12">
        <v>35</v>
      </c>
      <c r="C38" s="13" t="s">
        <v>52</v>
      </c>
      <c r="D38" s="66">
        <v>4194</v>
      </c>
      <c r="E38" s="65">
        <v>-88384678</v>
      </c>
      <c r="F38" s="14">
        <f t="shared" si="2"/>
        <v>-21074.076776347163</v>
      </c>
      <c r="G38" s="64">
        <v>13460104</v>
      </c>
      <c r="H38" s="15">
        <f t="shared" si="0"/>
        <v>3209.3714830710537</v>
      </c>
      <c r="I38" s="64">
        <v>0</v>
      </c>
      <c r="J38" s="15">
        <f t="shared" si="1"/>
        <v>0</v>
      </c>
    </row>
    <row r="39" spans="2:10" x14ac:dyDescent="0.15">
      <c r="B39" s="12">
        <v>36</v>
      </c>
      <c r="C39" s="13" t="s">
        <v>53</v>
      </c>
      <c r="D39" s="66">
        <v>10782</v>
      </c>
      <c r="E39" s="65">
        <v>63526043</v>
      </c>
      <c r="F39" s="14">
        <f t="shared" si="2"/>
        <v>5891.8607864960122</v>
      </c>
      <c r="G39" s="64">
        <v>10120193</v>
      </c>
      <c r="H39" s="15">
        <f t="shared" si="0"/>
        <v>938.6192728621777</v>
      </c>
      <c r="I39" s="64">
        <v>0</v>
      </c>
      <c r="J39" s="15">
        <f t="shared" si="1"/>
        <v>0</v>
      </c>
    </row>
    <row r="40" spans="2:10" x14ac:dyDescent="0.15">
      <c r="B40" s="12">
        <v>37</v>
      </c>
      <c r="C40" s="13" t="s">
        <v>54</v>
      </c>
      <c r="D40" s="66">
        <v>1764</v>
      </c>
      <c r="E40" s="65">
        <v>33534880</v>
      </c>
      <c r="F40" s="14">
        <f t="shared" si="2"/>
        <v>19010.702947845806</v>
      </c>
      <c r="G40" s="64">
        <v>3658707</v>
      </c>
      <c r="H40" s="15">
        <f t="shared" si="0"/>
        <v>2074.0969387755104</v>
      </c>
      <c r="I40" s="64">
        <v>0</v>
      </c>
      <c r="J40" s="15">
        <f t="shared" si="1"/>
        <v>0</v>
      </c>
    </row>
    <row r="41" spans="2:10" x14ac:dyDescent="0.15">
      <c r="B41" s="12">
        <v>38</v>
      </c>
      <c r="C41" s="13" t="s">
        <v>55</v>
      </c>
      <c r="D41" s="66">
        <v>14717</v>
      </c>
      <c r="E41" s="65">
        <v>-287081065</v>
      </c>
      <c r="F41" s="14">
        <f t="shared" si="2"/>
        <v>-19506.765305429097</v>
      </c>
      <c r="G41" s="64">
        <v>76897238</v>
      </c>
      <c r="H41" s="15">
        <f t="shared" si="0"/>
        <v>5225.0620370999522</v>
      </c>
      <c r="I41" s="64">
        <v>290149286</v>
      </c>
      <c r="J41" s="15">
        <f t="shared" si="1"/>
        <v>19715.246721478561</v>
      </c>
    </row>
    <row r="42" spans="2:10" x14ac:dyDescent="0.15">
      <c r="B42" s="12">
        <v>39</v>
      </c>
      <c r="C42" s="13" t="s">
        <v>56</v>
      </c>
      <c r="D42" s="66">
        <v>4587</v>
      </c>
      <c r="E42" s="65">
        <v>101851456</v>
      </c>
      <c r="F42" s="14">
        <f t="shared" si="2"/>
        <v>22204.372356660126</v>
      </c>
      <c r="G42" s="64">
        <v>1697205</v>
      </c>
      <c r="H42" s="15">
        <f t="shared" si="0"/>
        <v>370.00327011118378</v>
      </c>
      <c r="I42" s="64">
        <v>173623890</v>
      </c>
      <c r="J42" s="15">
        <f t="shared" si="1"/>
        <v>37851.294964028777</v>
      </c>
    </row>
    <row r="43" spans="2:10" x14ac:dyDescent="0.15">
      <c r="B43" s="12">
        <v>40</v>
      </c>
      <c r="C43" s="13" t="s">
        <v>57</v>
      </c>
      <c r="D43" s="66">
        <v>3392</v>
      </c>
      <c r="E43" s="65">
        <v>16809498</v>
      </c>
      <c r="F43" s="14">
        <f t="shared" si="2"/>
        <v>4955.6303066037735</v>
      </c>
      <c r="G43" s="64">
        <v>4917556</v>
      </c>
      <c r="H43" s="15">
        <f t="shared" si="0"/>
        <v>1449.7511792452831</v>
      </c>
      <c r="I43" s="64">
        <v>46845220</v>
      </c>
      <c r="J43" s="15">
        <f t="shared" si="1"/>
        <v>13810.501179245282</v>
      </c>
    </row>
    <row r="44" spans="2:10" x14ac:dyDescent="0.15">
      <c r="B44" s="12">
        <v>41</v>
      </c>
      <c r="C44" s="13" t="s">
        <v>58</v>
      </c>
      <c r="D44" s="66">
        <v>4072</v>
      </c>
      <c r="E44" s="65">
        <v>116533742</v>
      </c>
      <c r="F44" s="14">
        <f t="shared" si="2"/>
        <v>28618.305992141453</v>
      </c>
      <c r="G44" s="64">
        <v>5000000</v>
      </c>
      <c r="H44" s="15">
        <f t="shared" si="0"/>
        <v>1227.8978388998034</v>
      </c>
      <c r="I44" s="64">
        <v>78064642</v>
      </c>
      <c r="J44" s="15">
        <f t="shared" si="1"/>
        <v>19171.081041257366</v>
      </c>
    </row>
    <row r="45" spans="2:10" x14ac:dyDescent="0.15">
      <c r="B45" s="12">
        <v>42</v>
      </c>
      <c r="C45" s="13" t="s">
        <v>59</v>
      </c>
      <c r="D45" s="66">
        <v>1793</v>
      </c>
      <c r="E45" s="65">
        <v>31515382</v>
      </c>
      <c r="F45" s="14">
        <f t="shared" si="2"/>
        <v>17576.900167317344</v>
      </c>
      <c r="G45" s="64">
        <v>0</v>
      </c>
      <c r="H45" s="15">
        <f t="shared" si="0"/>
        <v>0</v>
      </c>
      <c r="I45" s="64">
        <v>152360510</v>
      </c>
      <c r="J45" s="15">
        <f t="shared" si="1"/>
        <v>84975.186837702175</v>
      </c>
    </row>
    <row r="46" spans="2:10" ht="14.25" thickBot="1" x14ac:dyDescent="0.2">
      <c r="B46" s="16">
        <v>43</v>
      </c>
      <c r="C46" s="17" t="s">
        <v>60</v>
      </c>
      <c r="D46" s="66">
        <v>13496</v>
      </c>
      <c r="E46" s="65">
        <v>626916847</v>
      </c>
      <c r="F46" s="18">
        <f t="shared" si="2"/>
        <v>46452.04853289864</v>
      </c>
      <c r="G46" s="64">
        <v>17864971</v>
      </c>
      <c r="H46" s="19">
        <f t="shared" si="0"/>
        <v>1323.7233995257855</v>
      </c>
      <c r="I46" s="64">
        <v>0</v>
      </c>
      <c r="J46" s="19">
        <f t="shared" si="1"/>
        <v>0</v>
      </c>
    </row>
    <row r="47" spans="2:10" ht="15" thickBot="1" x14ac:dyDescent="0.2">
      <c r="B47" s="20"/>
      <c r="C47" s="21"/>
      <c r="D47" s="67">
        <f>SUM(D4:D46)</f>
        <v>2168646</v>
      </c>
      <c r="E47" s="22">
        <f>SUM(E4:E46)</f>
        <v>-9049718021</v>
      </c>
      <c r="F47" s="23">
        <f t="shared" si="2"/>
        <v>-4172.9807543508714</v>
      </c>
      <c r="G47" s="24">
        <f>SUM(G4:G46)</f>
        <v>17399015736</v>
      </c>
      <c r="H47" s="25">
        <f t="shared" si="0"/>
        <v>8022.98564911009</v>
      </c>
      <c r="I47" s="26">
        <f>SUM(I4:I46)</f>
        <v>7945102779</v>
      </c>
      <c r="J47" s="25">
        <f t="shared" si="1"/>
        <v>3663.6236522696649</v>
      </c>
    </row>
    <row r="48" spans="2:10" x14ac:dyDescent="0.15">
      <c r="B48" s="2"/>
      <c r="C48" s="2"/>
      <c r="D48" s="27" t="s">
        <v>64</v>
      </c>
      <c r="E48" s="27"/>
      <c r="F48" s="27"/>
      <c r="G48" s="27"/>
      <c r="H48" s="2"/>
      <c r="I48" s="2"/>
      <c r="J48" s="2"/>
    </row>
  </sheetData>
  <mergeCells count="6">
    <mergeCell ref="I2:J2"/>
    <mergeCell ref="B2:B3"/>
    <mergeCell ref="C2:C3"/>
    <mergeCell ref="D2:D3"/>
    <mergeCell ref="E2:F2"/>
    <mergeCell ref="G2:H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40" sqref="H40"/>
    </sheetView>
  </sheetViews>
  <sheetFormatPr defaultRowHeight="13.5" x14ac:dyDescent="0.15"/>
  <cols>
    <col min="1" max="1" width="4.625" customWidth="1"/>
    <col min="2" max="2" width="3.875" customWidth="1"/>
    <col min="3" max="3" width="11.125" customWidth="1"/>
    <col min="4" max="4" width="15.5" customWidth="1"/>
    <col min="5" max="5" width="17" customWidth="1"/>
    <col min="6" max="6" width="15.625" customWidth="1"/>
    <col min="7" max="7" width="18.125" customWidth="1"/>
    <col min="8" max="8" width="17.5" customWidth="1"/>
    <col min="9" max="9" width="16.875" customWidth="1"/>
    <col min="10" max="10" width="16.125" customWidth="1"/>
    <col min="11" max="11" width="15.5" customWidth="1"/>
    <col min="12" max="12" width="14.375" customWidth="1"/>
    <col min="13" max="13" width="17.125" customWidth="1"/>
  </cols>
  <sheetData>
    <row r="1" spans="1:13" ht="24.75" thickBot="1" x14ac:dyDescent="0.2">
      <c r="A1" s="28"/>
      <c r="B1" s="3" t="s">
        <v>66</v>
      </c>
      <c r="C1" s="4"/>
      <c r="D1" s="4"/>
      <c r="E1" s="4"/>
      <c r="F1" s="4"/>
      <c r="G1" s="4"/>
      <c r="H1" s="4"/>
      <c r="I1" s="27" t="s">
        <v>62</v>
      </c>
      <c r="J1" s="27"/>
      <c r="K1" s="27"/>
    </row>
    <row r="2" spans="1:13" ht="14.25" thickBot="1" x14ac:dyDescent="0.2">
      <c r="A2" s="28"/>
      <c r="B2" s="29"/>
      <c r="C2" s="30" t="s">
        <v>11</v>
      </c>
      <c r="D2" s="31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5</v>
      </c>
      <c r="J2" s="32" t="s">
        <v>6</v>
      </c>
      <c r="K2" s="32" t="s">
        <v>7</v>
      </c>
      <c r="L2" s="31" t="s">
        <v>10</v>
      </c>
      <c r="M2" s="33" t="s">
        <v>65</v>
      </c>
    </row>
    <row r="3" spans="1:13" x14ac:dyDescent="0.15">
      <c r="A3" s="34"/>
      <c r="B3" s="35">
        <v>1</v>
      </c>
      <c r="C3" s="36" t="s">
        <v>18</v>
      </c>
      <c r="D3" s="37">
        <v>-36361488896</v>
      </c>
      <c r="E3" s="37">
        <v>-36632080330</v>
      </c>
      <c r="F3" s="37">
        <v>-25198015961</v>
      </c>
      <c r="G3" s="38">
        <v>-17816152578</v>
      </c>
      <c r="H3" s="39">
        <v>-15435580376</v>
      </c>
      <c r="I3" s="40">
        <v>-12922208092</v>
      </c>
      <c r="J3" s="39">
        <v>-12255388316</v>
      </c>
      <c r="K3" s="60">
        <v>-13780338139</v>
      </c>
      <c r="L3" s="69">
        <v>-7410485930</v>
      </c>
      <c r="M3" s="70">
        <v>1618150357</v>
      </c>
    </row>
    <row r="4" spans="1:13" x14ac:dyDescent="0.15">
      <c r="A4" s="34"/>
      <c r="B4" s="41">
        <v>2</v>
      </c>
      <c r="C4" s="42" t="s">
        <v>19</v>
      </c>
      <c r="D4" s="43">
        <v>-6842051256</v>
      </c>
      <c r="E4" s="43">
        <v>-6228791687</v>
      </c>
      <c r="F4" s="43">
        <v>-3095294583</v>
      </c>
      <c r="G4" s="44">
        <v>313657090</v>
      </c>
      <c r="H4" s="45">
        <v>2834651781</v>
      </c>
      <c r="I4" s="46">
        <v>1986041545</v>
      </c>
      <c r="J4" s="45">
        <v>1735169723</v>
      </c>
      <c r="K4" s="61">
        <v>227987806</v>
      </c>
      <c r="L4" s="68">
        <v>867142537</v>
      </c>
      <c r="M4" s="71">
        <v>1316650425</v>
      </c>
    </row>
    <row r="5" spans="1:13" x14ac:dyDescent="0.15">
      <c r="A5" s="34"/>
      <c r="B5" s="41">
        <v>3</v>
      </c>
      <c r="C5" s="42" t="s">
        <v>20</v>
      </c>
      <c r="D5" s="43">
        <v>-810091870</v>
      </c>
      <c r="E5" s="43">
        <v>-1332612227</v>
      </c>
      <c r="F5" s="43">
        <v>-1351489689</v>
      </c>
      <c r="G5" s="44">
        <v>-1333330994</v>
      </c>
      <c r="H5" s="45">
        <v>-1171429036</v>
      </c>
      <c r="I5" s="46">
        <v>-1388145571</v>
      </c>
      <c r="J5" s="45">
        <v>-1468443848</v>
      </c>
      <c r="K5" s="61">
        <v>-1851585798</v>
      </c>
      <c r="L5" s="68">
        <v>-1104230740</v>
      </c>
      <c r="M5" s="72">
        <v>-502030036</v>
      </c>
    </row>
    <row r="6" spans="1:13" x14ac:dyDescent="0.15">
      <c r="A6" s="34"/>
      <c r="B6" s="41">
        <v>4</v>
      </c>
      <c r="C6" s="42" t="s">
        <v>21</v>
      </c>
      <c r="D6" s="43">
        <v>-789359189</v>
      </c>
      <c r="E6" s="43">
        <v>-65067180</v>
      </c>
      <c r="F6" s="43">
        <v>866414489</v>
      </c>
      <c r="G6" s="44">
        <v>1444176815</v>
      </c>
      <c r="H6" s="45">
        <v>2537595821</v>
      </c>
      <c r="I6" s="46">
        <v>2853653174</v>
      </c>
      <c r="J6" s="45">
        <v>2327507533</v>
      </c>
      <c r="K6" s="61">
        <v>1026136891</v>
      </c>
      <c r="L6" s="68">
        <v>1115140208</v>
      </c>
      <c r="M6" s="71">
        <v>1306793093</v>
      </c>
    </row>
    <row r="7" spans="1:13" x14ac:dyDescent="0.15">
      <c r="A7" s="34"/>
      <c r="B7" s="41">
        <v>5</v>
      </c>
      <c r="C7" s="42" t="s">
        <v>22</v>
      </c>
      <c r="D7" s="43">
        <v>-611688417</v>
      </c>
      <c r="E7" s="43">
        <v>-753422557</v>
      </c>
      <c r="F7" s="43">
        <v>-649892818</v>
      </c>
      <c r="G7" s="44">
        <v>-1138248946</v>
      </c>
      <c r="H7" s="45">
        <v>-572962478</v>
      </c>
      <c r="I7" s="46">
        <v>-656310331</v>
      </c>
      <c r="J7" s="45">
        <v>-581476235</v>
      </c>
      <c r="K7" s="61">
        <v>-551762579</v>
      </c>
      <c r="L7" s="68">
        <v>-429056472</v>
      </c>
      <c r="M7" s="71">
        <v>74766193</v>
      </c>
    </row>
    <row r="8" spans="1:13" x14ac:dyDescent="0.15">
      <c r="A8" s="34"/>
      <c r="B8" s="41">
        <v>6</v>
      </c>
      <c r="C8" s="42" t="s">
        <v>23</v>
      </c>
      <c r="D8" s="43">
        <v>-3672109312</v>
      </c>
      <c r="E8" s="43">
        <v>-4424115065</v>
      </c>
      <c r="F8" s="43">
        <v>-4427210899</v>
      </c>
      <c r="G8" s="44">
        <v>-3761327212</v>
      </c>
      <c r="H8" s="45">
        <v>-3516691113</v>
      </c>
      <c r="I8" s="46">
        <v>-3355386113</v>
      </c>
      <c r="J8" s="45">
        <v>-2866721464</v>
      </c>
      <c r="K8" s="61">
        <v>-2733244712</v>
      </c>
      <c r="L8" s="68">
        <v>-2362100076</v>
      </c>
      <c r="M8" s="72">
        <v>-1217563869</v>
      </c>
    </row>
    <row r="9" spans="1:13" x14ac:dyDescent="0.15">
      <c r="A9" s="34"/>
      <c r="B9" s="41">
        <v>7</v>
      </c>
      <c r="C9" s="42" t="s">
        <v>24</v>
      </c>
      <c r="D9" s="43">
        <v>-1435516536</v>
      </c>
      <c r="E9" s="43">
        <v>-1334354274</v>
      </c>
      <c r="F9" s="43">
        <v>-892142983</v>
      </c>
      <c r="G9" s="44">
        <v>-515509415</v>
      </c>
      <c r="H9" s="45">
        <v>-341164378</v>
      </c>
      <c r="I9" s="46">
        <v>-317307864</v>
      </c>
      <c r="J9" s="45">
        <v>-426099347</v>
      </c>
      <c r="K9" s="61">
        <v>-99589393</v>
      </c>
      <c r="L9" s="68">
        <v>-52704377</v>
      </c>
      <c r="M9" s="71">
        <v>27706380</v>
      </c>
    </row>
    <row r="10" spans="1:13" x14ac:dyDescent="0.15">
      <c r="A10" s="34"/>
      <c r="B10" s="41">
        <v>8</v>
      </c>
      <c r="C10" s="42" t="s">
        <v>25</v>
      </c>
      <c r="D10" s="43">
        <v>-1730894909</v>
      </c>
      <c r="E10" s="43">
        <v>150272805</v>
      </c>
      <c r="F10" s="43">
        <v>-306106396</v>
      </c>
      <c r="G10" s="44">
        <v>-458049550</v>
      </c>
      <c r="H10" s="45">
        <v>-1085775921</v>
      </c>
      <c r="I10" s="46">
        <v>-689230672</v>
      </c>
      <c r="J10" s="45">
        <v>166702903</v>
      </c>
      <c r="K10" s="61">
        <v>300460604</v>
      </c>
      <c r="L10" s="68">
        <v>483527200</v>
      </c>
      <c r="M10" s="71">
        <v>1198279642</v>
      </c>
    </row>
    <row r="11" spans="1:13" x14ac:dyDescent="0.15">
      <c r="A11" s="34"/>
      <c r="B11" s="41">
        <v>9</v>
      </c>
      <c r="C11" s="42" t="s">
        <v>26</v>
      </c>
      <c r="D11" s="43">
        <v>179540850</v>
      </c>
      <c r="E11" s="43">
        <v>102129772</v>
      </c>
      <c r="F11" s="43">
        <v>356072922</v>
      </c>
      <c r="G11" s="44">
        <v>441960015</v>
      </c>
      <c r="H11" s="45">
        <v>393021584</v>
      </c>
      <c r="I11" s="46">
        <v>183933957</v>
      </c>
      <c r="J11" s="45">
        <v>7028796</v>
      </c>
      <c r="K11" s="61">
        <v>5198683</v>
      </c>
      <c r="L11" s="68">
        <v>106415113</v>
      </c>
      <c r="M11" s="71">
        <v>304005409</v>
      </c>
    </row>
    <row r="12" spans="1:13" x14ac:dyDescent="0.15">
      <c r="A12" s="34"/>
      <c r="B12" s="41">
        <v>10</v>
      </c>
      <c r="C12" s="42" t="s">
        <v>27</v>
      </c>
      <c r="D12" s="43">
        <v>-3618775984</v>
      </c>
      <c r="E12" s="43">
        <v>-3942907529</v>
      </c>
      <c r="F12" s="43">
        <v>-2219623972</v>
      </c>
      <c r="G12" s="44">
        <v>-1392047723</v>
      </c>
      <c r="H12" s="45">
        <v>-315435495</v>
      </c>
      <c r="I12" s="46">
        <v>218141125</v>
      </c>
      <c r="J12" s="45">
        <v>707879714</v>
      </c>
      <c r="K12" s="61">
        <v>786249765</v>
      </c>
      <c r="L12" s="68">
        <v>1194792557</v>
      </c>
      <c r="M12" s="71">
        <v>695855390</v>
      </c>
    </row>
    <row r="13" spans="1:13" x14ac:dyDescent="0.15">
      <c r="A13" s="34"/>
      <c r="B13" s="41">
        <v>11</v>
      </c>
      <c r="C13" s="42" t="s">
        <v>28</v>
      </c>
      <c r="D13" s="43">
        <v>-1259726344</v>
      </c>
      <c r="E13" s="43">
        <v>-1426752485</v>
      </c>
      <c r="F13" s="43">
        <v>-1424836692</v>
      </c>
      <c r="G13" s="44">
        <v>-1148544018</v>
      </c>
      <c r="H13" s="45">
        <v>-1369910280</v>
      </c>
      <c r="I13" s="46">
        <v>-1669796135</v>
      </c>
      <c r="J13" s="45">
        <v>-1620572170</v>
      </c>
      <c r="K13" s="61">
        <v>-1033951263</v>
      </c>
      <c r="L13" s="68">
        <v>-277585482</v>
      </c>
      <c r="M13" s="71">
        <v>561662073</v>
      </c>
    </row>
    <row r="14" spans="1:13" x14ac:dyDescent="0.15">
      <c r="A14" s="34"/>
      <c r="B14" s="41">
        <v>12</v>
      </c>
      <c r="C14" s="42" t="s">
        <v>29</v>
      </c>
      <c r="D14" s="43">
        <v>128378778</v>
      </c>
      <c r="E14" s="43">
        <v>227053653</v>
      </c>
      <c r="F14" s="43">
        <v>161328040</v>
      </c>
      <c r="G14" s="44">
        <v>162155297</v>
      </c>
      <c r="H14" s="45">
        <v>137892145</v>
      </c>
      <c r="I14" s="46">
        <v>149888556</v>
      </c>
      <c r="J14" s="45">
        <v>145876319</v>
      </c>
      <c r="K14" s="61">
        <v>156096872</v>
      </c>
      <c r="L14" s="68">
        <v>227559906</v>
      </c>
      <c r="M14" s="71">
        <v>874630853</v>
      </c>
    </row>
    <row r="15" spans="1:13" x14ac:dyDescent="0.15">
      <c r="A15" s="34"/>
      <c r="B15" s="41">
        <v>13</v>
      </c>
      <c r="C15" s="42" t="s">
        <v>30</v>
      </c>
      <c r="D15" s="43">
        <v>-760902508</v>
      </c>
      <c r="E15" s="43">
        <v>-1132316017</v>
      </c>
      <c r="F15" s="43">
        <v>-886174050</v>
      </c>
      <c r="G15" s="44">
        <v>-990207678</v>
      </c>
      <c r="H15" s="45">
        <v>-1129892497</v>
      </c>
      <c r="I15" s="46">
        <v>-1129399628</v>
      </c>
      <c r="J15" s="45">
        <v>-888808526</v>
      </c>
      <c r="K15" s="61">
        <v>-524256883</v>
      </c>
      <c r="L15" s="68">
        <v>-416813574</v>
      </c>
      <c r="M15" s="71">
        <v>539465745</v>
      </c>
    </row>
    <row r="16" spans="1:13" x14ac:dyDescent="0.15">
      <c r="A16" s="34"/>
      <c r="B16" s="41">
        <v>14</v>
      </c>
      <c r="C16" s="42" t="s">
        <v>31</v>
      </c>
      <c r="D16" s="43">
        <v>279972129</v>
      </c>
      <c r="E16" s="43">
        <v>319566407</v>
      </c>
      <c r="F16" s="43">
        <v>485440963</v>
      </c>
      <c r="G16" s="44">
        <v>744499144</v>
      </c>
      <c r="H16" s="45">
        <v>543644439</v>
      </c>
      <c r="I16" s="46">
        <v>419239632</v>
      </c>
      <c r="J16" s="45">
        <v>419012021</v>
      </c>
      <c r="K16" s="61">
        <v>234394145</v>
      </c>
      <c r="L16" s="68">
        <v>181350021</v>
      </c>
      <c r="M16" s="71">
        <v>355528523</v>
      </c>
    </row>
    <row r="17" spans="1:13" x14ac:dyDescent="0.15">
      <c r="A17" s="34"/>
      <c r="B17" s="41">
        <v>15</v>
      </c>
      <c r="C17" s="42" t="s">
        <v>32</v>
      </c>
      <c r="D17" s="43">
        <v>243950514</v>
      </c>
      <c r="E17" s="43">
        <v>186743097</v>
      </c>
      <c r="F17" s="43">
        <v>221910267</v>
      </c>
      <c r="G17" s="44">
        <v>194015906</v>
      </c>
      <c r="H17" s="45">
        <v>45727759</v>
      </c>
      <c r="I17" s="46">
        <v>-53373039</v>
      </c>
      <c r="J17" s="45">
        <v>-87515852</v>
      </c>
      <c r="K17" s="61">
        <v>-285951454</v>
      </c>
      <c r="L17" s="68">
        <v>-70077711</v>
      </c>
      <c r="M17" s="71">
        <v>53853852</v>
      </c>
    </row>
    <row r="18" spans="1:13" x14ac:dyDescent="0.15">
      <c r="A18" s="34"/>
      <c r="B18" s="41">
        <v>16</v>
      </c>
      <c r="C18" s="42" t="s">
        <v>33</v>
      </c>
      <c r="D18" s="43">
        <v>-2479259223</v>
      </c>
      <c r="E18" s="43">
        <v>-1940228707</v>
      </c>
      <c r="F18" s="43">
        <v>-1239799540</v>
      </c>
      <c r="G18" s="44">
        <v>-1181988416</v>
      </c>
      <c r="H18" s="45">
        <v>-300974517</v>
      </c>
      <c r="I18" s="46">
        <v>70380871</v>
      </c>
      <c r="J18" s="45">
        <v>97047331</v>
      </c>
      <c r="K18" s="61">
        <v>192985187</v>
      </c>
      <c r="L18" s="68">
        <v>821366617</v>
      </c>
      <c r="M18" s="71">
        <v>898957471</v>
      </c>
    </row>
    <row r="19" spans="1:13" x14ac:dyDescent="0.15">
      <c r="A19" s="34"/>
      <c r="B19" s="41">
        <v>17</v>
      </c>
      <c r="C19" s="42" t="s">
        <v>34</v>
      </c>
      <c r="D19" s="43">
        <v>-226424557</v>
      </c>
      <c r="E19" s="43">
        <v>167130611</v>
      </c>
      <c r="F19" s="43">
        <v>276038566</v>
      </c>
      <c r="G19" s="44">
        <v>445708100</v>
      </c>
      <c r="H19" s="45">
        <v>677788638</v>
      </c>
      <c r="I19" s="46">
        <v>412051898</v>
      </c>
      <c r="J19" s="45">
        <v>510919391</v>
      </c>
      <c r="K19" s="61">
        <v>654787867</v>
      </c>
      <c r="L19" s="68">
        <v>925011273</v>
      </c>
      <c r="M19" s="71">
        <v>853300804</v>
      </c>
    </row>
    <row r="20" spans="1:13" x14ac:dyDescent="0.15">
      <c r="A20" s="34"/>
      <c r="B20" s="41">
        <v>18</v>
      </c>
      <c r="C20" s="42" t="s">
        <v>35</v>
      </c>
      <c r="D20" s="43">
        <v>-2359712933</v>
      </c>
      <c r="E20" s="43">
        <v>-2223944328</v>
      </c>
      <c r="F20" s="43">
        <v>-2201019819</v>
      </c>
      <c r="G20" s="44">
        <v>-2359704950</v>
      </c>
      <c r="H20" s="45">
        <v>-2428219177</v>
      </c>
      <c r="I20" s="46">
        <v>-2406229495</v>
      </c>
      <c r="J20" s="45">
        <v>-2662335535</v>
      </c>
      <c r="K20" s="61">
        <v>-2709214961</v>
      </c>
      <c r="L20" s="68">
        <v>-2593946517</v>
      </c>
      <c r="M20" s="72">
        <v>-2346749672</v>
      </c>
    </row>
    <row r="21" spans="1:13" x14ac:dyDescent="0.15">
      <c r="A21" s="34"/>
      <c r="B21" s="41">
        <v>19</v>
      </c>
      <c r="C21" s="42" t="s">
        <v>36</v>
      </c>
      <c r="D21" s="43">
        <v>-1152593552</v>
      </c>
      <c r="E21" s="43">
        <v>-1123730818</v>
      </c>
      <c r="F21" s="43">
        <v>-820416928</v>
      </c>
      <c r="G21" s="44">
        <v>-547950538</v>
      </c>
      <c r="H21" s="45">
        <v>-459120085</v>
      </c>
      <c r="I21" s="46">
        <v>-664200783</v>
      </c>
      <c r="J21" s="45">
        <v>-892718258</v>
      </c>
      <c r="K21" s="61">
        <v>-846245779</v>
      </c>
      <c r="L21" s="68">
        <v>-137816327</v>
      </c>
      <c r="M21" s="71">
        <v>314874279</v>
      </c>
    </row>
    <row r="22" spans="1:13" x14ac:dyDescent="0.15">
      <c r="A22" s="34"/>
      <c r="B22" s="41">
        <v>20</v>
      </c>
      <c r="C22" s="42" t="s">
        <v>37</v>
      </c>
      <c r="D22" s="43">
        <v>-379194447</v>
      </c>
      <c r="E22" s="43">
        <v>-311968375</v>
      </c>
      <c r="F22" s="43">
        <v>708963957</v>
      </c>
      <c r="G22" s="44">
        <v>939588567</v>
      </c>
      <c r="H22" s="45">
        <v>826053477</v>
      </c>
      <c r="I22" s="46">
        <v>537475207</v>
      </c>
      <c r="J22" s="45">
        <v>388742738</v>
      </c>
      <c r="K22" s="61">
        <v>28434248</v>
      </c>
      <c r="L22" s="68">
        <v>17989354</v>
      </c>
      <c r="M22" s="71">
        <v>54989679</v>
      </c>
    </row>
    <row r="23" spans="1:13" x14ac:dyDescent="0.15">
      <c r="A23" s="34"/>
      <c r="B23" s="41">
        <v>21</v>
      </c>
      <c r="C23" s="42" t="s">
        <v>38</v>
      </c>
      <c r="D23" s="43">
        <v>-2689841152</v>
      </c>
      <c r="E23" s="43">
        <v>-2989554145</v>
      </c>
      <c r="F23" s="43">
        <v>-2780624816</v>
      </c>
      <c r="G23" s="44">
        <v>-2798323025</v>
      </c>
      <c r="H23" s="45">
        <v>-2192845874</v>
      </c>
      <c r="I23" s="46">
        <v>-2007759027</v>
      </c>
      <c r="J23" s="45">
        <v>-1864171209</v>
      </c>
      <c r="K23" s="61">
        <v>-1650937718</v>
      </c>
      <c r="L23" s="68">
        <v>-1315781275</v>
      </c>
      <c r="M23" s="72">
        <v>-781833818</v>
      </c>
    </row>
    <row r="24" spans="1:13" x14ac:dyDescent="0.15">
      <c r="A24" s="34"/>
      <c r="B24" s="41">
        <v>22</v>
      </c>
      <c r="C24" s="42" t="s">
        <v>39</v>
      </c>
      <c r="D24" s="43">
        <v>-1182893795</v>
      </c>
      <c r="E24" s="43">
        <v>-1169959906</v>
      </c>
      <c r="F24" s="43">
        <v>-989629839</v>
      </c>
      <c r="G24" s="44">
        <v>-824085539</v>
      </c>
      <c r="H24" s="45">
        <v>-808371943</v>
      </c>
      <c r="I24" s="46">
        <v>-1043176029</v>
      </c>
      <c r="J24" s="45">
        <v>-1035845006</v>
      </c>
      <c r="K24" s="61">
        <v>-889426904</v>
      </c>
      <c r="L24" s="68">
        <v>-649544449</v>
      </c>
      <c r="M24" s="72">
        <v>-227861248</v>
      </c>
    </row>
    <row r="25" spans="1:13" x14ac:dyDescent="0.15">
      <c r="A25" s="34"/>
      <c r="B25" s="41">
        <v>23</v>
      </c>
      <c r="C25" s="42" t="s">
        <v>40</v>
      </c>
      <c r="D25" s="43">
        <v>717438488</v>
      </c>
      <c r="E25" s="43">
        <v>768444816</v>
      </c>
      <c r="F25" s="43">
        <v>1130165173</v>
      </c>
      <c r="G25" s="44">
        <v>1251906583</v>
      </c>
      <c r="H25" s="45">
        <v>1032542537</v>
      </c>
      <c r="I25" s="46">
        <v>844961296</v>
      </c>
      <c r="J25" s="45">
        <v>571568230</v>
      </c>
      <c r="K25" s="61">
        <v>267341677</v>
      </c>
      <c r="L25" s="68">
        <v>24578237</v>
      </c>
      <c r="M25" s="71">
        <v>48707232</v>
      </c>
    </row>
    <row r="26" spans="1:13" x14ac:dyDescent="0.15">
      <c r="A26" s="34"/>
      <c r="B26" s="41">
        <v>24</v>
      </c>
      <c r="C26" s="42" t="s">
        <v>41</v>
      </c>
      <c r="D26" s="43">
        <v>-5764947881</v>
      </c>
      <c r="E26" s="43">
        <v>-5644298301</v>
      </c>
      <c r="F26" s="43">
        <v>-4751002095</v>
      </c>
      <c r="G26" s="44">
        <v>-3955374151</v>
      </c>
      <c r="H26" s="45">
        <v>-3205142188</v>
      </c>
      <c r="I26" s="46">
        <v>-2598620488</v>
      </c>
      <c r="J26" s="45">
        <v>-2187199266</v>
      </c>
      <c r="K26" s="61">
        <v>-1746623221</v>
      </c>
      <c r="L26" s="68">
        <v>-1234341044</v>
      </c>
      <c r="M26" s="72">
        <v>-763069045</v>
      </c>
    </row>
    <row r="27" spans="1:13" x14ac:dyDescent="0.15">
      <c r="A27" s="34"/>
      <c r="B27" s="41">
        <v>25</v>
      </c>
      <c r="C27" s="42" t="s">
        <v>42</v>
      </c>
      <c r="D27" s="43">
        <v>-784556786</v>
      </c>
      <c r="E27" s="43">
        <v>-391436944</v>
      </c>
      <c r="F27" s="43">
        <v>-473815680</v>
      </c>
      <c r="G27" s="44">
        <v>-359925678</v>
      </c>
      <c r="H27" s="45">
        <v>-378431590</v>
      </c>
      <c r="I27" s="46">
        <v>-406769389</v>
      </c>
      <c r="J27" s="45">
        <v>-98733824</v>
      </c>
      <c r="K27" s="61">
        <v>168526483</v>
      </c>
      <c r="L27" s="68">
        <v>360975846</v>
      </c>
      <c r="M27" s="71">
        <v>536113601</v>
      </c>
    </row>
    <row r="28" spans="1:13" x14ac:dyDescent="0.15">
      <c r="A28" s="34"/>
      <c r="B28" s="41">
        <v>26</v>
      </c>
      <c r="C28" s="42" t="s">
        <v>43</v>
      </c>
      <c r="D28" s="43">
        <v>-1016839128</v>
      </c>
      <c r="E28" s="43">
        <v>-1127615177</v>
      </c>
      <c r="F28" s="43">
        <v>-1155962464</v>
      </c>
      <c r="G28" s="44">
        <v>-1158779740</v>
      </c>
      <c r="H28" s="45">
        <v>-1013572158</v>
      </c>
      <c r="I28" s="46">
        <v>-915196538</v>
      </c>
      <c r="J28" s="45">
        <v>-896130715</v>
      </c>
      <c r="K28" s="61">
        <v>-870081255</v>
      </c>
      <c r="L28" s="68">
        <v>-735408635</v>
      </c>
      <c r="M28" s="72">
        <v>-405015931</v>
      </c>
    </row>
    <row r="29" spans="1:13" x14ac:dyDescent="0.15">
      <c r="A29" s="34"/>
      <c r="B29" s="41">
        <v>27</v>
      </c>
      <c r="C29" s="42" t="s">
        <v>44</v>
      </c>
      <c r="D29" s="43">
        <v>-872829554</v>
      </c>
      <c r="E29" s="43">
        <v>-742806009</v>
      </c>
      <c r="F29" s="43">
        <v>-409072659</v>
      </c>
      <c r="G29" s="44">
        <v>-261302061</v>
      </c>
      <c r="H29" s="45">
        <v>-201950275</v>
      </c>
      <c r="I29" s="46">
        <v>-11005660</v>
      </c>
      <c r="J29" s="45">
        <v>0</v>
      </c>
      <c r="K29" s="61">
        <v>62210813</v>
      </c>
      <c r="L29" s="68">
        <v>173232419</v>
      </c>
      <c r="M29" s="71">
        <v>233869012</v>
      </c>
    </row>
    <row r="30" spans="1:13" x14ac:dyDescent="0.15">
      <c r="A30" s="34"/>
      <c r="B30" s="41">
        <v>28</v>
      </c>
      <c r="C30" s="42" t="s">
        <v>45</v>
      </c>
      <c r="D30" s="43">
        <v>-3768291055</v>
      </c>
      <c r="E30" s="43">
        <v>-3969849035</v>
      </c>
      <c r="F30" s="43">
        <v>-4099925062</v>
      </c>
      <c r="G30" s="44">
        <v>-2076311112</v>
      </c>
      <c r="H30" s="45">
        <v>-1785858596</v>
      </c>
      <c r="I30" s="46">
        <v>-335854581</v>
      </c>
      <c r="J30" s="45">
        <v>839872422</v>
      </c>
      <c r="K30" s="61">
        <v>985188648</v>
      </c>
      <c r="L30" s="68">
        <v>1648121312</v>
      </c>
      <c r="M30" s="71">
        <v>1838423011</v>
      </c>
    </row>
    <row r="31" spans="1:13" x14ac:dyDescent="0.15">
      <c r="A31" s="34"/>
      <c r="B31" s="41">
        <v>29</v>
      </c>
      <c r="C31" s="42" t="s">
        <v>46</v>
      </c>
      <c r="D31" s="43">
        <v>-384619905</v>
      </c>
      <c r="E31" s="43">
        <v>-391425750</v>
      </c>
      <c r="F31" s="43">
        <v>-201480961</v>
      </c>
      <c r="G31" s="44">
        <v>-197441822</v>
      </c>
      <c r="H31" s="45">
        <v>-251262130</v>
      </c>
      <c r="I31" s="46">
        <v>-402305991</v>
      </c>
      <c r="J31" s="45">
        <v>-453700591</v>
      </c>
      <c r="K31" s="61">
        <v>-574901581</v>
      </c>
      <c r="L31" s="68">
        <v>-188960675</v>
      </c>
      <c r="M31" s="71">
        <v>183784435</v>
      </c>
    </row>
    <row r="32" spans="1:13" x14ac:dyDescent="0.15">
      <c r="A32" s="34"/>
      <c r="B32" s="41">
        <v>30</v>
      </c>
      <c r="C32" s="42" t="s">
        <v>47</v>
      </c>
      <c r="D32" s="43">
        <v>142404943</v>
      </c>
      <c r="E32" s="43">
        <v>92277917</v>
      </c>
      <c r="F32" s="43">
        <v>65023767</v>
      </c>
      <c r="G32" s="44">
        <v>66426075</v>
      </c>
      <c r="H32" s="45">
        <v>117634512</v>
      </c>
      <c r="I32" s="46">
        <v>2488153</v>
      </c>
      <c r="J32" s="45">
        <v>6119151</v>
      </c>
      <c r="K32" s="61">
        <v>7032152</v>
      </c>
      <c r="L32" s="68">
        <v>257846283</v>
      </c>
      <c r="M32" s="71">
        <v>197858212</v>
      </c>
    </row>
    <row r="33" spans="1:13" x14ac:dyDescent="0.15">
      <c r="A33" s="34"/>
      <c r="B33" s="41">
        <v>31</v>
      </c>
      <c r="C33" s="42" t="s">
        <v>48</v>
      </c>
      <c r="D33" s="43">
        <v>-28286742</v>
      </c>
      <c r="E33" s="43">
        <v>-50250957</v>
      </c>
      <c r="F33" s="43">
        <v>-61359663</v>
      </c>
      <c r="G33" s="44">
        <v>-21703464</v>
      </c>
      <c r="H33" s="45">
        <v>26688683</v>
      </c>
      <c r="I33" s="46">
        <v>102849268</v>
      </c>
      <c r="J33" s="45">
        <v>67695480</v>
      </c>
      <c r="K33" s="61">
        <v>80762825</v>
      </c>
      <c r="L33" s="68">
        <v>326715043</v>
      </c>
      <c r="M33" s="71">
        <v>478095717</v>
      </c>
    </row>
    <row r="34" spans="1:13" x14ac:dyDescent="0.15">
      <c r="A34" s="34"/>
      <c r="B34" s="41">
        <v>32</v>
      </c>
      <c r="C34" s="42" t="s">
        <v>49</v>
      </c>
      <c r="D34" s="43">
        <v>159906774</v>
      </c>
      <c r="E34" s="43">
        <v>86694804</v>
      </c>
      <c r="F34" s="43">
        <v>1762865</v>
      </c>
      <c r="G34" s="44">
        <v>70181487</v>
      </c>
      <c r="H34" s="45">
        <v>43839019</v>
      </c>
      <c r="I34" s="46">
        <v>238788497</v>
      </c>
      <c r="J34" s="45">
        <v>72285720</v>
      </c>
      <c r="K34" s="61">
        <v>140430422</v>
      </c>
      <c r="L34" s="68">
        <v>176271755</v>
      </c>
      <c r="M34" s="71">
        <v>253795565</v>
      </c>
    </row>
    <row r="35" spans="1:13" x14ac:dyDescent="0.15">
      <c r="A35" s="34"/>
      <c r="B35" s="41">
        <v>33</v>
      </c>
      <c r="C35" s="42" t="s">
        <v>50</v>
      </c>
      <c r="D35" s="43">
        <v>86206796</v>
      </c>
      <c r="E35" s="43">
        <v>175739489</v>
      </c>
      <c r="F35" s="43">
        <v>149782006</v>
      </c>
      <c r="G35" s="44">
        <v>196898694</v>
      </c>
      <c r="H35" s="45">
        <v>132822466</v>
      </c>
      <c r="I35" s="46">
        <v>57842785</v>
      </c>
      <c r="J35" s="45">
        <v>25664664</v>
      </c>
      <c r="K35" s="61">
        <v>88433025</v>
      </c>
      <c r="L35" s="68">
        <v>221687697</v>
      </c>
      <c r="M35" s="71">
        <v>259068048</v>
      </c>
    </row>
    <row r="36" spans="1:13" x14ac:dyDescent="0.15">
      <c r="A36" s="34"/>
      <c r="B36" s="41">
        <v>34</v>
      </c>
      <c r="C36" s="42" t="s">
        <v>51</v>
      </c>
      <c r="D36" s="43">
        <v>72495768</v>
      </c>
      <c r="E36" s="43">
        <v>135619731</v>
      </c>
      <c r="F36" s="43">
        <v>97588334</v>
      </c>
      <c r="G36" s="44">
        <v>177071037</v>
      </c>
      <c r="H36" s="45">
        <v>154081564</v>
      </c>
      <c r="I36" s="46">
        <v>158745010</v>
      </c>
      <c r="J36" s="45">
        <v>136331238</v>
      </c>
      <c r="K36" s="61">
        <v>66563139</v>
      </c>
      <c r="L36" s="68">
        <v>184189780</v>
      </c>
      <c r="M36" s="71">
        <v>246079071</v>
      </c>
    </row>
    <row r="37" spans="1:13" x14ac:dyDescent="0.15">
      <c r="A37" s="34"/>
      <c r="B37" s="41">
        <v>35</v>
      </c>
      <c r="C37" s="42" t="s">
        <v>52</v>
      </c>
      <c r="D37" s="43">
        <v>-166021783</v>
      </c>
      <c r="E37" s="43">
        <v>-144559566</v>
      </c>
      <c r="F37" s="43">
        <v>-130658515</v>
      </c>
      <c r="G37" s="44">
        <v>-53765584</v>
      </c>
      <c r="H37" s="45">
        <v>-79561702</v>
      </c>
      <c r="I37" s="46">
        <v>-122756169</v>
      </c>
      <c r="J37" s="45">
        <v>-142648748</v>
      </c>
      <c r="K37" s="61">
        <v>-119129558</v>
      </c>
      <c r="L37" s="68">
        <v>-88384678</v>
      </c>
      <c r="M37" s="71">
        <v>29363362</v>
      </c>
    </row>
    <row r="38" spans="1:13" x14ac:dyDescent="0.15">
      <c r="A38" s="34"/>
      <c r="B38" s="41">
        <v>36</v>
      </c>
      <c r="C38" s="42" t="s">
        <v>53</v>
      </c>
      <c r="D38" s="43">
        <v>-94961265</v>
      </c>
      <c r="E38" s="43">
        <v>-222767287</v>
      </c>
      <c r="F38" s="43">
        <v>-4151041</v>
      </c>
      <c r="G38" s="44">
        <v>60778989</v>
      </c>
      <c r="H38" s="45">
        <v>-4277702</v>
      </c>
      <c r="I38" s="46">
        <v>-35645832</v>
      </c>
      <c r="J38" s="45">
        <v>-3517616</v>
      </c>
      <c r="K38" s="61">
        <v>-49128898</v>
      </c>
      <c r="L38" s="68">
        <v>63526043</v>
      </c>
      <c r="M38" s="71">
        <v>141399101</v>
      </c>
    </row>
    <row r="39" spans="1:13" x14ac:dyDescent="0.15">
      <c r="A39" s="34"/>
      <c r="B39" s="41">
        <v>37</v>
      </c>
      <c r="C39" s="42" t="s">
        <v>54</v>
      </c>
      <c r="D39" s="43">
        <v>-580875</v>
      </c>
      <c r="E39" s="43">
        <v>57005581</v>
      </c>
      <c r="F39" s="43">
        <v>9583562</v>
      </c>
      <c r="G39" s="44">
        <v>812344</v>
      </c>
      <c r="H39" s="45">
        <v>49777075</v>
      </c>
      <c r="I39" s="46">
        <v>48805977</v>
      </c>
      <c r="J39" s="45">
        <v>34846149</v>
      </c>
      <c r="K39" s="61">
        <v>37587712</v>
      </c>
      <c r="L39" s="68">
        <v>33534880</v>
      </c>
      <c r="M39" s="71">
        <v>58686523</v>
      </c>
    </row>
    <row r="40" spans="1:13" x14ac:dyDescent="0.15">
      <c r="A40" s="34"/>
      <c r="B40" s="41">
        <v>38</v>
      </c>
      <c r="C40" s="42" t="s">
        <v>55</v>
      </c>
      <c r="D40" s="43">
        <v>-1435598889</v>
      </c>
      <c r="E40" s="43">
        <v>-1341792164</v>
      </c>
      <c r="F40" s="43">
        <v>-940124838</v>
      </c>
      <c r="G40" s="44">
        <v>-817980093</v>
      </c>
      <c r="H40" s="45">
        <v>-688695368</v>
      </c>
      <c r="I40" s="46">
        <v>-631568173</v>
      </c>
      <c r="J40" s="45">
        <v>-542865177</v>
      </c>
      <c r="K40" s="61">
        <v>-490789097</v>
      </c>
      <c r="L40" s="68">
        <v>-287081065</v>
      </c>
      <c r="M40" s="71">
        <v>14095478</v>
      </c>
    </row>
    <row r="41" spans="1:13" x14ac:dyDescent="0.15">
      <c r="A41" s="34"/>
      <c r="B41" s="41">
        <v>39</v>
      </c>
      <c r="C41" s="42" t="s">
        <v>56</v>
      </c>
      <c r="D41" s="43">
        <v>811933</v>
      </c>
      <c r="E41" s="43">
        <v>230052</v>
      </c>
      <c r="F41" s="43">
        <v>28195</v>
      </c>
      <c r="G41" s="44">
        <v>12658059</v>
      </c>
      <c r="H41" s="45">
        <v>25951293</v>
      </c>
      <c r="I41" s="46">
        <v>57613645</v>
      </c>
      <c r="J41" s="45">
        <v>61983907</v>
      </c>
      <c r="K41" s="61">
        <v>195449</v>
      </c>
      <c r="L41" s="68">
        <v>101851456</v>
      </c>
      <c r="M41" s="71">
        <v>139243124</v>
      </c>
    </row>
    <row r="42" spans="1:13" x14ac:dyDescent="0.15">
      <c r="A42" s="34"/>
      <c r="B42" s="41">
        <v>40</v>
      </c>
      <c r="C42" s="42" t="s">
        <v>57</v>
      </c>
      <c r="D42" s="43">
        <v>24601617</v>
      </c>
      <c r="E42" s="43">
        <v>21818028</v>
      </c>
      <c r="F42" s="43">
        <v>48345450</v>
      </c>
      <c r="G42" s="44">
        <v>19172851</v>
      </c>
      <c r="H42" s="45">
        <v>20737930</v>
      </c>
      <c r="I42" s="46">
        <v>9165383</v>
      </c>
      <c r="J42" s="45">
        <v>1376825</v>
      </c>
      <c r="K42" s="61">
        <v>11499392</v>
      </c>
      <c r="L42" s="68">
        <v>16809498</v>
      </c>
      <c r="M42" s="71">
        <v>38801855</v>
      </c>
    </row>
    <row r="43" spans="1:13" x14ac:dyDescent="0.15">
      <c r="A43" s="34"/>
      <c r="B43" s="41">
        <v>41</v>
      </c>
      <c r="C43" s="42" t="s">
        <v>58</v>
      </c>
      <c r="D43" s="43">
        <v>93085996</v>
      </c>
      <c r="E43" s="43">
        <v>99382561</v>
      </c>
      <c r="F43" s="43">
        <v>114445626</v>
      </c>
      <c r="G43" s="44">
        <v>131057827</v>
      </c>
      <c r="H43" s="45">
        <v>70966324</v>
      </c>
      <c r="I43" s="46">
        <v>95098935</v>
      </c>
      <c r="J43" s="45">
        <v>216269881</v>
      </c>
      <c r="K43" s="61">
        <v>111392435</v>
      </c>
      <c r="L43" s="68">
        <v>116533742</v>
      </c>
      <c r="M43" s="71">
        <v>167194093</v>
      </c>
    </row>
    <row r="44" spans="1:13" x14ac:dyDescent="0.15">
      <c r="A44" s="34"/>
      <c r="B44" s="41">
        <v>42</v>
      </c>
      <c r="C44" s="42" t="s">
        <v>59</v>
      </c>
      <c r="D44" s="43">
        <v>11709298</v>
      </c>
      <c r="E44" s="43">
        <v>16785891</v>
      </c>
      <c r="F44" s="43">
        <v>22586257</v>
      </c>
      <c r="G44" s="44">
        <v>60992321</v>
      </c>
      <c r="H44" s="45">
        <v>21276878</v>
      </c>
      <c r="I44" s="46">
        <v>56229849</v>
      </c>
      <c r="J44" s="45">
        <v>86263203</v>
      </c>
      <c r="K44" s="61">
        <v>10816684</v>
      </c>
      <c r="L44" s="68">
        <v>31515382</v>
      </c>
      <c r="M44" s="71">
        <v>40109029</v>
      </c>
    </row>
    <row r="45" spans="1:13" ht="14.25" thickBot="1" x14ac:dyDescent="0.2">
      <c r="A45" s="34"/>
      <c r="B45" s="47">
        <v>43</v>
      </c>
      <c r="C45" s="48" t="s">
        <v>60</v>
      </c>
      <c r="D45" s="50">
        <v>19802813</v>
      </c>
      <c r="E45" s="50">
        <v>115778184</v>
      </c>
      <c r="F45" s="50">
        <v>316183868</v>
      </c>
      <c r="G45" s="51">
        <v>345824639</v>
      </c>
      <c r="H45" s="52">
        <v>362925530</v>
      </c>
      <c r="I45" s="53">
        <v>359834240</v>
      </c>
      <c r="J45" s="52">
        <v>413803545</v>
      </c>
      <c r="K45" s="62">
        <v>453961704</v>
      </c>
      <c r="L45" s="68">
        <v>626916847</v>
      </c>
      <c r="M45" s="71">
        <v>709371726</v>
      </c>
    </row>
    <row r="46" spans="1:13" ht="14.25" thickBot="1" x14ac:dyDescent="0.2">
      <c r="A46" s="49"/>
      <c r="B46" s="172" t="s">
        <v>61</v>
      </c>
      <c r="C46" s="173"/>
      <c r="D46" s="54">
        <f t="shared" ref="D46:M46" si="0">SUM(D3:D45)</f>
        <v>-80519752046</v>
      </c>
      <c r="E46" s="55">
        <f t="shared" si="0"/>
        <v>-78335933421</v>
      </c>
      <c r="F46" s="56">
        <f t="shared" si="0"/>
        <v>-55678167656</v>
      </c>
      <c r="G46" s="56">
        <f t="shared" si="0"/>
        <v>-38088512447</v>
      </c>
      <c r="H46" s="57">
        <f t="shared" si="0"/>
        <v>-28681505424</v>
      </c>
      <c r="I46" s="57">
        <f t="shared" si="0"/>
        <v>-24899016597</v>
      </c>
      <c r="J46" s="58">
        <f t="shared" si="0"/>
        <v>-21934924819</v>
      </c>
      <c r="K46" s="63">
        <f t="shared" si="0"/>
        <v>-24702484565</v>
      </c>
      <c r="L46" s="63">
        <f t="shared" si="0"/>
        <v>-9049718021</v>
      </c>
      <c r="M46" s="59">
        <f t="shared" si="0"/>
        <v>10419404744</v>
      </c>
    </row>
    <row r="47" spans="1:13" x14ac:dyDescent="0.15">
      <c r="A47" s="28"/>
      <c r="B47" s="2"/>
      <c r="C47" s="73" t="s">
        <v>67</v>
      </c>
      <c r="D47" s="2"/>
      <c r="E47" s="74">
        <f t="shared" ref="E47:M47" si="1">E46-D46</f>
        <v>2183818625</v>
      </c>
      <c r="F47" s="75">
        <f t="shared" si="1"/>
        <v>22657765765</v>
      </c>
      <c r="G47" s="74">
        <f t="shared" si="1"/>
        <v>17589655209</v>
      </c>
      <c r="H47" s="74">
        <f t="shared" si="1"/>
        <v>9407007023</v>
      </c>
      <c r="I47" s="76">
        <f t="shared" si="1"/>
        <v>3782488827</v>
      </c>
      <c r="J47" s="76">
        <f t="shared" si="1"/>
        <v>2964091778</v>
      </c>
      <c r="K47" s="77">
        <f t="shared" si="1"/>
        <v>-2767559746</v>
      </c>
      <c r="L47" s="78">
        <f t="shared" si="1"/>
        <v>15652766544</v>
      </c>
      <c r="M47" s="78">
        <f t="shared" si="1"/>
        <v>19469122765</v>
      </c>
    </row>
  </sheetData>
  <mergeCells count="1">
    <mergeCell ref="B46:C46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90A2-CE73-4DC6-8C76-BA17DDE5C133}">
  <sheetPr>
    <pageSetUpPr fitToPage="1"/>
  </sheetPr>
  <dimension ref="A1:AC43"/>
  <sheetViews>
    <sheetView topLeftCell="A16" workbookViewId="0">
      <selection activeCell="D5" sqref="D5"/>
    </sheetView>
  </sheetViews>
  <sheetFormatPr defaultRowHeight="13.5" x14ac:dyDescent="0.15"/>
  <sheetData>
    <row r="1" spans="1:29" ht="21" x14ac:dyDescent="0.15">
      <c r="A1" s="87" t="s">
        <v>70</v>
      </c>
      <c r="B1" s="1"/>
      <c r="C1" s="1"/>
      <c r="D1" s="1"/>
      <c r="E1" s="1"/>
      <c r="F1" s="1"/>
      <c r="G1" s="1"/>
      <c r="H1" s="1" t="s">
        <v>71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x14ac:dyDescent="0.15">
      <c r="A2" s="175" t="s">
        <v>72</v>
      </c>
      <c r="B2" s="174" t="s">
        <v>73</v>
      </c>
      <c r="C2" s="174"/>
      <c r="D2" s="174" t="s">
        <v>74</v>
      </c>
      <c r="E2" s="174"/>
      <c r="F2" s="174" t="s">
        <v>75</v>
      </c>
      <c r="G2" s="174"/>
      <c r="H2" s="174" t="s">
        <v>76</v>
      </c>
      <c r="I2" s="174"/>
      <c r="J2" s="174" t="s">
        <v>77</v>
      </c>
      <c r="K2" s="174"/>
      <c r="L2" s="174" t="s">
        <v>78</v>
      </c>
      <c r="M2" s="174"/>
      <c r="N2" s="174" t="s">
        <v>79</v>
      </c>
      <c r="O2" s="174"/>
      <c r="P2" s="174" t="s">
        <v>80</v>
      </c>
      <c r="Q2" s="174"/>
      <c r="R2" s="174" t="s">
        <v>81</v>
      </c>
      <c r="S2" s="174"/>
      <c r="T2" s="174" t="s">
        <v>82</v>
      </c>
      <c r="U2" s="174"/>
      <c r="V2" s="174" t="s">
        <v>83</v>
      </c>
      <c r="W2" s="174"/>
      <c r="X2" s="174" t="s">
        <v>84</v>
      </c>
      <c r="Y2" s="174"/>
      <c r="Z2" s="174" t="s">
        <v>85</v>
      </c>
      <c r="AA2" s="174"/>
      <c r="AB2" s="174" t="s">
        <v>86</v>
      </c>
      <c r="AC2" s="174"/>
    </row>
    <row r="3" spans="1:29" x14ac:dyDescent="0.15">
      <c r="A3" s="176"/>
      <c r="B3" s="174"/>
      <c r="C3" s="174"/>
      <c r="D3" s="178" t="s">
        <v>87</v>
      </c>
      <c r="E3" s="179"/>
      <c r="F3" s="178" t="s">
        <v>88</v>
      </c>
      <c r="G3" s="179"/>
      <c r="H3" s="178" t="s">
        <v>89</v>
      </c>
      <c r="I3" s="179"/>
      <c r="J3" s="178" t="s">
        <v>0</v>
      </c>
      <c r="K3" s="179"/>
      <c r="L3" s="178" t="s">
        <v>1</v>
      </c>
      <c r="M3" s="179"/>
      <c r="N3" s="178" t="s">
        <v>2</v>
      </c>
      <c r="O3" s="179"/>
      <c r="P3" s="178" t="s">
        <v>3</v>
      </c>
      <c r="Q3" s="179"/>
      <c r="R3" s="178" t="s">
        <v>4</v>
      </c>
      <c r="S3" s="179"/>
      <c r="T3" s="178" t="s">
        <v>5</v>
      </c>
      <c r="U3" s="179"/>
      <c r="V3" s="178" t="s">
        <v>6</v>
      </c>
      <c r="W3" s="179"/>
      <c r="X3" s="178" t="s">
        <v>7</v>
      </c>
      <c r="Y3" s="179"/>
      <c r="Z3" s="178" t="s">
        <v>10</v>
      </c>
      <c r="AA3" s="179"/>
      <c r="AB3" s="178" t="s">
        <v>65</v>
      </c>
      <c r="AC3" s="179"/>
    </row>
    <row r="4" spans="1:29" x14ac:dyDescent="0.15">
      <c r="A4" s="177"/>
      <c r="B4" s="174"/>
      <c r="C4" s="174"/>
      <c r="D4" s="88" t="s">
        <v>90</v>
      </c>
      <c r="E4" s="88" t="s">
        <v>91</v>
      </c>
      <c r="F4" s="88" t="s">
        <v>90</v>
      </c>
      <c r="G4" s="88" t="s">
        <v>91</v>
      </c>
      <c r="H4" s="88" t="s">
        <v>90</v>
      </c>
      <c r="I4" s="88" t="s">
        <v>91</v>
      </c>
      <c r="J4" s="88" t="s">
        <v>90</v>
      </c>
      <c r="K4" s="88" t="s">
        <v>91</v>
      </c>
      <c r="L4" s="88" t="s">
        <v>90</v>
      </c>
      <c r="M4" s="88" t="s">
        <v>91</v>
      </c>
      <c r="N4" s="88" t="s">
        <v>90</v>
      </c>
      <c r="O4" s="88" t="s">
        <v>91</v>
      </c>
      <c r="P4" s="88" t="s">
        <v>90</v>
      </c>
      <c r="Q4" s="88" t="s">
        <v>91</v>
      </c>
      <c r="R4" s="88" t="s">
        <v>90</v>
      </c>
      <c r="S4" s="88" t="s">
        <v>91</v>
      </c>
      <c r="T4" s="88" t="s">
        <v>90</v>
      </c>
      <c r="U4" s="88" t="s">
        <v>91</v>
      </c>
      <c r="V4" s="88" t="s">
        <v>92</v>
      </c>
      <c r="W4" s="88" t="s">
        <v>91</v>
      </c>
      <c r="X4" s="88" t="s">
        <v>92</v>
      </c>
      <c r="Y4" s="88" t="s">
        <v>91</v>
      </c>
      <c r="Z4" s="88" t="s">
        <v>92</v>
      </c>
      <c r="AA4" s="88" t="s">
        <v>91</v>
      </c>
      <c r="AB4" s="88" t="s">
        <v>92</v>
      </c>
      <c r="AC4" s="88" t="s">
        <v>91</v>
      </c>
    </row>
    <row r="5" spans="1:29" x14ac:dyDescent="0.15">
      <c r="A5" s="181" t="s">
        <v>93</v>
      </c>
      <c r="B5" s="182" t="s">
        <v>94</v>
      </c>
      <c r="C5" s="182"/>
      <c r="D5" s="89">
        <v>36106</v>
      </c>
      <c r="E5" s="90">
        <f>D5/D18</f>
        <v>0.31800246609124538</v>
      </c>
      <c r="F5" s="89">
        <v>37155</v>
      </c>
      <c r="G5" s="90">
        <f>F5/F18</f>
        <v>0.30712195605812626</v>
      </c>
      <c r="H5" s="89">
        <v>37726</v>
      </c>
      <c r="I5" s="90">
        <f>H5/H18</f>
        <v>0.28761807466817113</v>
      </c>
      <c r="J5" s="89">
        <v>30621</v>
      </c>
      <c r="K5" s="90">
        <f>J5/J18</f>
        <v>0.2407841348724562</v>
      </c>
      <c r="L5" s="89">
        <v>30495</v>
      </c>
      <c r="M5" s="90">
        <f>L5/L18</f>
        <v>0.23627995630041143</v>
      </c>
      <c r="N5" s="89">
        <v>29861</v>
      </c>
      <c r="O5" s="90">
        <f>N5/N18</f>
        <v>0.22742054636984685</v>
      </c>
      <c r="P5" s="89">
        <v>30411</v>
      </c>
      <c r="Q5" s="90">
        <f>P5/P18</f>
        <v>0.22176928293796352</v>
      </c>
      <c r="R5" s="89">
        <v>30634</v>
      </c>
      <c r="S5" s="90">
        <f>R5/R18</f>
        <v>0.2163769538837523</v>
      </c>
      <c r="T5" s="89">
        <v>31078</v>
      </c>
      <c r="U5" s="90">
        <f>T5/T18</f>
        <v>0.21658048420143003</v>
      </c>
      <c r="V5" s="89">
        <v>30571</v>
      </c>
      <c r="W5" s="90">
        <f>V5/V18</f>
        <v>0.21251259949254458</v>
      </c>
      <c r="X5" s="89">
        <v>29506</v>
      </c>
      <c r="Y5" s="90">
        <f>X5/X18</f>
        <v>0.18027077885578827</v>
      </c>
      <c r="Z5" s="89">
        <v>28912</v>
      </c>
      <c r="AA5" s="90">
        <f>Z5/Z18</f>
        <v>0.18045300494947542</v>
      </c>
      <c r="AB5" s="89">
        <v>27792</v>
      </c>
      <c r="AC5" s="90">
        <f>AB5/AB18</f>
        <v>0.17629483967141363</v>
      </c>
    </row>
    <row r="6" spans="1:29" x14ac:dyDescent="0.15">
      <c r="A6" s="181"/>
      <c r="B6" s="182" t="s">
        <v>95</v>
      </c>
      <c r="C6" s="182"/>
      <c r="D6" s="89">
        <v>35138</v>
      </c>
      <c r="E6" s="90">
        <f>D6/D18</f>
        <v>0.30947683635723094</v>
      </c>
      <c r="F6" s="89">
        <v>33264</v>
      </c>
      <c r="G6" s="90">
        <f>F6/F18</f>
        <v>0.27495908346972175</v>
      </c>
      <c r="H6" s="89">
        <v>33240</v>
      </c>
      <c r="I6" s="90">
        <f>H6/H18</f>
        <v>0.25341739919339468</v>
      </c>
      <c r="J6" s="89">
        <v>30943</v>
      </c>
      <c r="K6" s="90">
        <f>J6/J18</f>
        <v>0.24331613877268582</v>
      </c>
      <c r="L6" s="89">
        <v>32280</v>
      </c>
      <c r="M6" s="90">
        <f>L6/L18</f>
        <v>0.25011041119453292</v>
      </c>
      <c r="N6" s="89">
        <v>33196</v>
      </c>
      <c r="O6" s="90">
        <f>N6/N18</f>
        <v>0.25281981371331957</v>
      </c>
      <c r="P6" s="89">
        <v>34353</v>
      </c>
      <c r="Q6" s="90">
        <f>P6/P18</f>
        <v>0.25051593754785639</v>
      </c>
      <c r="R6" s="89">
        <v>32757</v>
      </c>
      <c r="S6" s="90">
        <f>R6/R18</f>
        <v>0.23137232742606498</v>
      </c>
      <c r="T6" s="89">
        <v>32989</v>
      </c>
      <c r="U6" s="90">
        <f>T6/T18</f>
        <v>0.22989811420686579</v>
      </c>
      <c r="V6" s="89">
        <v>33595</v>
      </c>
      <c r="W6" s="90">
        <f>V6/V18</f>
        <v>0.23353376664001946</v>
      </c>
      <c r="X6" s="89">
        <v>34509</v>
      </c>
      <c r="Y6" s="90">
        <f>X6/X18</f>
        <v>0.21083726386275325</v>
      </c>
      <c r="Z6" s="89">
        <v>33947</v>
      </c>
      <c r="AA6" s="90">
        <f>Z6/Z18</f>
        <v>0.21187874097329282</v>
      </c>
      <c r="AB6" s="89">
        <v>33591</v>
      </c>
      <c r="AC6" s="90">
        <f>AB6/AB18</f>
        <v>0.21308002156744585</v>
      </c>
    </row>
    <row r="7" spans="1:29" x14ac:dyDescent="0.15">
      <c r="A7" s="181"/>
      <c r="B7" s="182" t="s">
        <v>96</v>
      </c>
      <c r="C7" s="182"/>
      <c r="D7" s="89">
        <v>21028</v>
      </c>
      <c r="E7" s="90">
        <f>D7/D18</f>
        <v>0.18520345252774353</v>
      </c>
      <c r="F7" s="89">
        <v>23432</v>
      </c>
      <c r="G7" s="90">
        <f>F7/F18</f>
        <v>0.19368810858172561</v>
      </c>
      <c r="H7" s="89">
        <v>26584</v>
      </c>
      <c r="I7" s="90">
        <f>H7/H18</f>
        <v>0.20267292840424803</v>
      </c>
      <c r="J7" s="89">
        <v>8810</v>
      </c>
      <c r="K7" s="90">
        <f>J7/J18</f>
        <v>6.9276255779574122E-2</v>
      </c>
      <c r="L7" s="89">
        <v>5859</v>
      </c>
      <c r="M7" s="90">
        <f>L7/L18</f>
        <v>4.5396434299528138E-2</v>
      </c>
      <c r="N7" s="89">
        <v>6028</v>
      </c>
      <c r="O7" s="90">
        <f>N7/N18</f>
        <v>4.5909080523674248E-2</v>
      </c>
      <c r="P7" s="89">
        <v>7174</v>
      </c>
      <c r="Q7" s="90">
        <f>P7/P18</f>
        <v>5.2315702732463595E-2</v>
      </c>
      <c r="R7" s="89">
        <v>7755</v>
      </c>
      <c r="S7" s="90">
        <f>R7/R18</f>
        <v>5.4775846359225014E-2</v>
      </c>
      <c r="T7" s="89">
        <v>7319</v>
      </c>
      <c r="U7" s="90">
        <f>T7/T18</f>
        <v>5.100561695959413E-2</v>
      </c>
      <c r="V7" s="89">
        <v>6139</v>
      </c>
      <c r="W7" s="90">
        <f>V7/V18</f>
        <v>4.2674915713739527E-2</v>
      </c>
      <c r="X7" s="89">
        <v>4433</v>
      </c>
      <c r="Y7" s="90">
        <f>X7/X18</f>
        <v>2.708399521004912E-2</v>
      </c>
      <c r="Z7" s="89">
        <v>3190</v>
      </c>
      <c r="AA7" s="90">
        <f>Z7/Z18</f>
        <v>1.9910247848257696E-2</v>
      </c>
      <c r="AB7" s="89">
        <v>1840</v>
      </c>
      <c r="AC7" s="90">
        <f>AB7/AB18</f>
        <v>1.1671794221193188E-2</v>
      </c>
    </row>
    <row r="8" spans="1:29" x14ac:dyDescent="0.15">
      <c r="A8" s="181"/>
      <c r="B8" s="182" t="s">
        <v>97</v>
      </c>
      <c r="C8" s="182"/>
      <c r="D8" s="89">
        <v>0</v>
      </c>
      <c r="E8" s="90">
        <f>D8/D18</f>
        <v>0</v>
      </c>
      <c r="F8" s="89">
        <v>0</v>
      </c>
      <c r="G8" s="90">
        <f>F8/F18</f>
        <v>0</v>
      </c>
      <c r="H8" s="89">
        <v>0</v>
      </c>
      <c r="I8" s="90">
        <f>H8/H18</f>
        <v>0</v>
      </c>
      <c r="J8" s="89">
        <v>24365</v>
      </c>
      <c r="K8" s="90">
        <f>J8/J18</f>
        <v>0.19159091623942379</v>
      </c>
      <c r="L8" s="89">
        <v>26690</v>
      </c>
      <c r="M8" s="90">
        <f>L8/L18</f>
        <v>0.20679823032162586</v>
      </c>
      <c r="N8" s="89">
        <v>27142</v>
      </c>
      <c r="O8" s="90">
        <f>N8/N18</f>
        <v>0.20671271791200505</v>
      </c>
      <c r="P8" s="89">
        <v>29569</v>
      </c>
      <c r="Q8" s="90">
        <f>P8/P18</f>
        <v>0.21562907918820964</v>
      </c>
      <c r="R8" s="89">
        <v>32189</v>
      </c>
      <c r="S8" s="90">
        <f>R8/R18</f>
        <v>0.22736037633231387</v>
      </c>
      <c r="T8" s="89">
        <v>33474</v>
      </c>
      <c r="U8" s="90">
        <f>T8/T18</f>
        <v>0.2332780464688419</v>
      </c>
      <c r="V8" s="89">
        <v>33550</v>
      </c>
      <c r="W8" s="90">
        <f>V8/V18</f>
        <v>0.23322095165270584</v>
      </c>
      <c r="X8" s="89">
        <v>34800</v>
      </c>
      <c r="Y8" s="90">
        <f>X8/X18</f>
        <v>0.21261516654854712</v>
      </c>
      <c r="Z8" s="89">
        <v>35226</v>
      </c>
      <c r="AA8" s="90">
        <f>Z8/Z18</f>
        <v>0.21986156448361305</v>
      </c>
      <c r="AB8" s="89">
        <v>37556</v>
      </c>
      <c r="AC8" s="90">
        <f>AB8/AB18</f>
        <v>0.23823146944083226</v>
      </c>
    </row>
    <row r="9" spans="1:29" x14ac:dyDescent="0.15">
      <c r="A9" s="181"/>
      <c r="B9" s="182" t="s">
        <v>98</v>
      </c>
      <c r="C9" s="182"/>
      <c r="D9" s="89">
        <v>7174</v>
      </c>
      <c r="E9" s="90">
        <f>D9/D18</f>
        <v>6.3184780694028539E-2</v>
      </c>
      <c r="F9" s="89">
        <v>8540</v>
      </c>
      <c r="G9" s="90">
        <f>F9/F18</f>
        <v>7.0591347187091869E-2</v>
      </c>
      <c r="H9" s="89">
        <v>8745</v>
      </c>
      <c r="I9" s="90">
        <f>H9/H18</f>
        <v>6.6670732730031185E-2</v>
      </c>
      <c r="J9" s="89">
        <v>7985</v>
      </c>
      <c r="K9" s="90">
        <f>J9/J18</f>
        <v>6.2788978706004472E-2</v>
      </c>
      <c r="L9" s="89">
        <v>8269</v>
      </c>
      <c r="M9" s="90">
        <f>L9/L18</f>
        <v>6.4069485445092708E-2</v>
      </c>
      <c r="N9" s="89">
        <v>8720</v>
      </c>
      <c r="O9" s="90">
        <f>N9/N18</f>
        <v>6.6411277731658835E-2</v>
      </c>
      <c r="P9" s="89">
        <v>8956</v>
      </c>
      <c r="Q9" s="90">
        <f>P9/P18</f>
        <v>6.5310765775291879E-2</v>
      </c>
      <c r="R9" s="89">
        <v>10570</v>
      </c>
      <c r="S9" s="90">
        <f>R9/R18</f>
        <v>7.465901947350205E-2</v>
      </c>
      <c r="T9" s="89">
        <v>10651</v>
      </c>
      <c r="U9" s="90">
        <f>T9/T18</f>
        <v>7.4226100045994961E-2</v>
      </c>
      <c r="V9" s="89">
        <v>11238</v>
      </c>
      <c r="W9" s="90">
        <f>V9/V18</f>
        <v>7.8120329498453309E-2</v>
      </c>
      <c r="X9" s="89">
        <v>11743</v>
      </c>
      <c r="Y9" s="90">
        <f>X9/X18</f>
        <v>7.1745399447689331E-2</v>
      </c>
      <c r="Z9" s="89">
        <v>11821</v>
      </c>
      <c r="AA9" s="90">
        <f>Z9/Z18</f>
        <v>7.3780263264656504E-2</v>
      </c>
      <c r="AB9" s="89">
        <v>11349</v>
      </c>
      <c r="AC9" s="90">
        <f>AB9/AB18</f>
        <v>7.1990865552348626E-2</v>
      </c>
    </row>
    <row r="10" spans="1:29" x14ac:dyDescent="0.15">
      <c r="A10" s="181"/>
      <c r="B10" s="182" t="s">
        <v>99</v>
      </c>
      <c r="C10" s="182"/>
      <c r="D10" s="89">
        <v>4126</v>
      </c>
      <c r="E10" s="90">
        <f>D10/D18</f>
        <v>3.6339615994363222E-2</v>
      </c>
      <c r="F10" s="89">
        <v>4285</v>
      </c>
      <c r="G10" s="90">
        <f>F10/F18</f>
        <v>3.5419663079237544E-2</v>
      </c>
      <c r="H10" s="89">
        <v>4422</v>
      </c>
      <c r="I10" s="90">
        <f>H10/H18</f>
        <v>3.3712747871034635E-2</v>
      </c>
      <c r="J10" s="89">
        <v>3994</v>
      </c>
      <c r="K10" s="90">
        <f>J10/J18</f>
        <v>3.1406284402226904E-2</v>
      </c>
      <c r="L10" s="89">
        <v>4046</v>
      </c>
      <c r="M10" s="90">
        <f>L10/L18</f>
        <v>3.1349031093342014E-2</v>
      </c>
      <c r="N10" s="89">
        <v>4332</v>
      </c>
      <c r="O10" s="90">
        <f>N10/N18</f>
        <v>3.2992391643755281E-2</v>
      </c>
      <c r="P10" s="89">
        <v>4282</v>
      </c>
      <c r="Q10" s="90">
        <f>P10/P18</f>
        <v>3.1226071801004892E-2</v>
      </c>
      <c r="R10" s="89">
        <v>4230</v>
      </c>
      <c r="S10" s="90">
        <f>R10/R18</f>
        <v>2.9877734377759098E-2</v>
      </c>
      <c r="T10" s="89">
        <v>4224</v>
      </c>
      <c r="U10" s="90">
        <f>T10/T18</f>
        <v>2.94367708754373E-2</v>
      </c>
      <c r="V10" s="89">
        <v>4516</v>
      </c>
      <c r="W10" s="90">
        <f>V10/V18</f>
        <v>3.1392721837961837E-2</v>
      </c>
      <c r="X10" s="89">
        <v>4957</v>
      </c>
      <c r="Y10" s="90">
        <f>X10/X18</f>
        <v>3.0285441970722648E-2</v>
      </c>
      <c r="Z10" s="89">
        <v>4736</v>
      </c>
      <c r="AA10" s="90">
        <f>Z10/Z18</f>
        <v>2.9559540379106099E-2</v>
      </c>
      <c r="AB10" s="89">
        <v>4663</v>
      </c>
      <c r="AC10" s="90">
        <f>AB10/AB18</f>
        <v>2.9579117637730343E-2</v>
      </c>
    </row>
    <row r="11" spans="1:29" x14ac:dyDescent="0.15">
      <c r="A11" s="181"/>
      <c r="B11" s="182" t="s">
        <v>100</v>
      </c>
      <c r="C11" s="182"/>
      <c r="D11" s="89">
        <v>3858</v>
      </c>
      <c r="E11" s="90">
        <f>D11/D18</f>
        <v>3.3979214373788973E-2</v>
      </c>
      <c r="F11" s="89">
        <v>3618</v>
      </c>
      <c r="G11" s="90">
        <f>F11/F18</f>
        <v>2.9906263948817142E-2</v>
      </c>
      <c r="H11" s="89">
        <v>3804</v>
      </c>
      <c r="I11" s="90">
        <f>H11/H18</f>
        <v>2.900119694740293E-2</v>
      </c>
      <c r="J11" s="89">
        <v>3672</v>
      </c>
      <c r="K11" s="90">
        <f>J11/J18</f>
        <v>2.8874280501997297E-2</v>
      </c>
      <c r="L11" s="89">
        <v>3601</v>
      </c>
      <c r="M11" s="90">
        <f>L11/L18</f>
        <v>2.7901102562314529E-2</v>
      </c>
      <c r="N11" s="89">
        <v>3979</v>
      </c>
      <c r="O11" s="90">
        <f>N11/N18</f>
        <v>3.0303953451177808E-2</v>
      </c>
      <c r="P11" s="89">
        <v>3903</v>
      </c>
      <c r="Q11" s="90">
        <f>P11/P18</f>
        <v>2.8462250873265319E-2</v>
      </c>
      <c r="R11" s="89">
        <v>3882</v>
      </c>
      <c r="S11" s="90">
        <f>R11/R18</f>
        <v>2.7419708003418634E-2</v>
      </c>
      <c r="T11" s="89">
        <v>3895</v>
      </c>
      <c r="U11" s="90">
        <f>T11/T18</f>
        <v>2.7143992083292681E-2</v>
      </c>
      <c r="V11" s="89">
        <v>3783</v>
      </c>
      <c r="W11" s="90">
        <f>V11/V18</f>
        <v>2.6297313266831185E-2</v>
      </c>
      <c r="X11" s="89">
        <v>3855</v>
      </c>
      <c r="Y11" s="90">
        <f>X11/X18</f>
        <v>2.3552628363351986E-2</v>
      </c>
      <c r="Z11" s="89">
        <v>3298</v>
      </c>
      <c r="AA11" s="90">
        <f>Z11/Z18</f>
        <v>2.0584325204875825E-2</v>
      </c>
      <c r="AB11" s="89">
        <v>2540</v>
      </c>
      <c r="AC11" s="90">
        <f>AB11/AB18</f>
        <v>1.6112150718386248E-2</v>
      </c>
    </row>
    <row r="12" spans="1:29" x14ac:dyDescent="0.15">
      <c r="A12" s="181"/>
      <c r="B12" s="182" t="s">
        <v>101</v>
      </c>
      <c r="C12" s="182"/>
      <c r="D12" s="89">
        <v>2179</v>
      </c>
      <c r="E12" s="90">
        <f>D12/D18</f>
        <v>1.9191474370265985E-2</v>
      </c>
      <c r="F12" s="89">
        <v>7221</v>
      </c>
      <c r="G12" s="90">
        <f>F12/F18</f>
        <v>5.9688538411942667E-2</v>
      </c>
      <c r="H12" s="89">
        <v>12890</v>
      </c>
      <c r="I12" s="90">
        <f>H12/H18</f>
        <v>9.8271668941120854E-2</v>
      </c>
      <c r="J12" s="89">
        <v>13858</v>
      </c>
      <c r="K12" s="90">
        <f>J12/J18</f>
        <v>0.10897052810367062</v>
      </c>
      <c r="L12" s="89">
        <v>14247</v>
      </c>
      <c r="M12" s="90">
        <f>L12/L18</f>
        <v>0.11038795007089561</v>
      </c>
      <c r="N12" s="89">
        <v>14384</v>
      </c>
      <c r="O12" s="90">
        <f>N12/N18</f>
        <v>0.10954814436836935</v>
      </c>
      <c r="P12" s="89">
        <v>14767</v>
      </c>
      <c r="Q12" s="90">
        <f>P12/P18</f>
        <v>0.10768692253279759</v>
      </c>
      <c r="R12" s="89">
        <v>15331</v>
      </c>
      <c r="S12" s="90">
        <f>R12/R18</f>
        <v>0.1082873630603841</v>
      </c>
      <c r="T12" s="89">
        <v>15453</v>
      </c>
      <c r="U12" s="90">
        <f>T12/T18</f>
        <v>0.10769091390580791</v>
      </c>
      <c r="V12" s="89">
        <v>15993</v>
      </c>
      <c r="W12" s="90">
        <f>V12/V18</f>
        <v>0.11117444649125856</v>
      </c>
      <c r="X12" s="89">
        <v>35557</v>
      </c>
      <c r="Y12" s="90">
        <f>X12/X18</f>
        <v>0.2172401573841003</v>
      </c>
      <c r="Z12" s="89">
        <v>35421</v>
      </c>
      <c r="AA12" s="90">
        <f>Z12/Z18</f>
        <v>0.22107864859972912</v>
      </c>
      <c r="AB12" s="89">
        <v>33718</v>
      </c>
      <c r="AC12" s="90">
        <f>AB12/AB18</f>
        <v>0.21388562910336514</v>
      </c>
    </row>
    <row r="13" spans="1:29" x14ac:dyDescent="0.15">
      <c r="A13" s="181"/>
      <c r="B13" s="182" t="s">
        <v>102</v>
      </c>
      <c r="C13" s="182"/>
      <c r="D13" s="91">
        <v>2</v>
      </c>
      <c r="E13" s="90">
        <f>D13/D18</f>
        <v>1.7614937466971992E-5</v>
      </c>
      <c r="F13" s="91">
        <v>2</v>
      </c>
      <c r="G13" s="90">
        <f>F13/F18</f>
        <v>1.6531931425548446E-5</v>
      </c>
      <c r="H13" s="91">
        <v>6</v>
      </c>
      <c r="I13" s="90">
        <f>H13/H18</f>
        <v>4.5743212850793264E-5</v>
      </c>
      <c r="J13" s="91">
        <v>2</v>
      </c>
      <c r="K13" s="90">
        <f>J13/J18</f>
        <v>1.5726732299562798E-5</v>
      </c>
      <c r="L13" s="91">
        <v>1</v>
      </c>
      <c r="M13" s="90">
        <f>L13/L18</f>
        <v>7.7481540023089498E-6</v>
      </c>
      <c r="N13" s="91">
        <v>1</v>
      </c>
      <c r="O13" s="90">
        <f>N13/N18</f>
        <v>7.6159722169333528E-6</v>
      </c>
      <c r="P13" s="91">
        <v>2</v>
      </c>
      <c r="Q13" s="90">
        <f>P13/P18</f>
        <v>1.4584807006541285E-5</v>
      </c>
      <c r="R13" s="91">
        <v>1</v>
      </c>
      <c r="S13" s="90">
        <f>R13/R18</f>
        <v>7.0632941791392666E-6</v>
      </c>
      <c r="T13" s="91">
        <v>1</v>
      </c>
      <c r="U13" s="90">
        <f>T13/T18</f>
        <v>6.9689324989198153E-6</v>
      </c>
      <c r="V13" s="91">
        <v>1</v>
      </c>
      <c r="W13" s="90">
        <f>V13/V18</f>
        <v>6.9514441625247648E-6</v>
      </c>
      <c r="X13" s="91">
        <v>2</v>
      </c>
      <c r="Y13" s="90">
        <f>X13/X18</f>
        <v>1.2219262445318801E-5</v>
      </c>
      <c r="Z13" s="91">
        <v>1</v>
      </c>
      <c r="AA13" s="90">
        <f>Z13/Z18</f>
        <v>6.2414570057234162E-6</v>
      </c>
      <c r="AB13" s="91">
        <v>1</v>
      </c>
      <c r="AC13" s="90">
        <f>AB13/AB18</f>
        <v>6.3433664245615145E-6</v>
      </c>
    </row>
    <row r="14" spans="1:29" x14ac:dyDescent="0.15">
      <c r="A14" s="181"/>
      <c r="B14" s="182" t="s">
        <v>103</v>
      </c>
      <c r="C14" s="182"/>
      <c r="D14" s="91">
        <v>510</v>
      </c>
      <c r="E14" s="90">
        <f>D14/D18</f>
        <v>4.4918090540778579E-3</v>
      </c>
      <c r="F14" s="91">
        <v>453</v>
      </c>
      <c r="G14" s="90">
        <f>F14/F18</f>
        <v>3.7444824678867232E-3</v>
      </c>
      <c r="H14" s="91">
        <v>380</v>
      </c>
      <c r="I14" s="90">
        <f>H14/H18</f>
        <v>2.8970701472169065E-3</v>
      </c>
      <c r="J14" s="91">
        <v>339</v>
      </c>
      <c r="K14" s="90">
        <f>J14/J18</f>
        <v>2.6656811247758941E-3</v>
      </c>
      <c r="L14" s="91">
        <v>507</v>
      </c>
      <c r="M14" s="90">
        <f>L14/L18</f>
        <v>3.9283140791706375E-3</v>
      </c>
      <c r="N14" s="91">
        <v>375</v>
      </c>
      <c r="O14" s="90">
        <f>N14/N18</f>
        <v>2.8559895813500074E-3</v>
      </c>
      <c r="P14" s="91">
        <v>416</v>
      </c>
      <c r="Q14" s="90">
        <f>P14/P18</f>
        <v>3.0336398573605873E-3</v>
      </c>
      <c r="R14" s="91">
        <v>414</v>
      </c>
      <c r="S14" s="90">
        <f>R14/R18</f>
        <v>2.9242037901636565E-3</v>
      </c>
      <c r="T14" s="91">
        <v>437</v>
      </c>
      <c r="U14" s="90">
        <f>T14/T18</f>
        <v>3.0454235020279594E-3</v>
      </c>
      <c r="V14" s="91">
        <v>464</v>
      </c>
      <c r="W14" s="90">
        <f>V14/V18</f>
        <v>3.2254700914114906E-3</v>
      </c>
      <c r="X14" s="91">
        <v>486</v>
      </c>
      <c r="Y14" s="90">
        <f>X14/X18</f>
        <v>2.9692807742124684E-3</v>
      </c>
      <c r="Z14" s="91">
        <v>473</v>
      </c>
      <c r="AA14" s="90">
        <f>Z14/Z18</f>
        <v>2.9522091637071758E-3</v>
      </c>
      <c r="AB14" s="91">
        <v>510</v>
      </c>
      <c r="AC14" s="90">
        <f>AB14/AB18</f>
        <v>3.2351168765263724E-3</v>
      </c>
    </row>
    <row r="15" spans="1:29" x14ac:dyDescent="0.15">
      <c r="A15" s="92" t="s">
        <v>104</v>
      </c>
      <c r="B15" s="183"/>
      <c r="C15" s="183"/>
      <c r="D15" s="91">
        <v>833</v>
      </c>
      <c r="E15" s="90">
        <f>D15/D18</f>
        <v>7.3366214549938349E-3</v>
      </c>
      <c r="F15" s="91">
        <v>528</v>
      </c>
      <c r="G15" s="90">
        <f>F15/F18</f>
        <v>4.3644298963447896E-3</v>
      </c>
      <c r="H15" s="91">
        <v>700</v>
      </c>
      <c r="I15" s="90">
        <f>H15/H18</f>
        <v>5.3367081659258806E-3</v>
      </c>
      <c r="J15" s="91">
        <v>560</v>
      </c>
      <c r="K15" s="90">
        <f>J15/J18</f>
        <v>4.4034850438775834E-3</v>
      </c>
      <c r="L15" s="91">
        <v>643</v>
      </c>
      <c r="M15" s="90">
        <f>L15/L18</f>
        <v>4.9820630234846544E-3</v>
      </c>
      <c r="N15" s="91">
        <v>717</v>
      </c>
      <c r="O15" s="90">
        <f>N15/N18</f>
        <v>5.4606520795412138E-3</v>
      </c>
      <c r="P15" s="91">
        <v>621</v>
      </c>
      <c r="Q15" s="90">
        <f>P15/P18</f>
        <v>4.5285825755310696E-3</v>
      </c>
      <c r="R15" s="91">
        <v>573</v>
      </c>
      <c r="S15" s="90">
        <f>R15/R18</f>
        <v>4.0472675646468E-3</v>
      </c>
      <c r="T15" s="91">
        <v>624</v>
      </c>
      <c r="U15" s="90">
        <f>T15/T18</f>
        <v>4.3486138793259648E-3</v>
      </c>
      <c r="V15" s="91">
        <v>682</v>
      </c>
      <c r="W15" s="90">
        <f>V15/V18</f>
        <v>4.7408849188418896E-3</v>
      </c>
      <c r="X15" s="91">
        <v>705</v>
      </c>
      <c r="Y15" s="90">
        <f>X15/X18</f>
        <v>4.3072900119748769E-3</v>
      </c>
      <c r="Z15" s="91">
        <v>529</v>
      </c>
      <c r="AA15" s="90">
        <f>Z15/Z18</f>
        <v>3.3017307560276872E-3</v>
      </c>
      <c r="AB15" s="91">
        <v>409</v>
      </c>
      <c r="AC15" s="90">
        <f>AB15/AB18</f>
        <v>2.5944368676456596E-3</v>
      </c>
    </row>
    <row r="16" spans="1:29" x14ac:dyDescent="0.15">
      <c r="A16" s="92" t="s">
        <v>105</v>
      </c>
      <c r="B16" s="183"/>
      <c r="C16" s="183"/>
      <c r="D16" s="89">
        <v>2586</v>
      </c>
      <c r="E16" s="90">
        <f>D16/D18</f>
        <v>2.2776114144794787E-2</v>
      </c>
      <c r="F16" s="89">
        <v>2473</v>
      </c>
      <c r="G16" s="90">
        <f>F16/F18</f>
        <v>2.0441733207690653E-2</v>
      </c>
      <c r="H16" s="89">
        <v>2633</v>
      </c>
      <c r="I16" s="90">
        <f>H16/H18</f>
        <v>2.0073646572689778E-2</v>
      </c>
      <c r="J16" s="89">
        <v>2016</v>
      </c>
      <c r="K16" s="90">
        <f>J16/J18</f>
        <v>1.58525461579593E-2</v>
      </c>
      <c r="L16" s="89">
        <v>2418</v>
      </c>
      <c r="M16" s="90">
        <f>L16/L18</f>
        <v>1.8735036377583041E-2</v>
      </c>
      <c r="N16" s="89">
        <v>2555</v>
      </c>
      <c r="O16" s="90">
        <f>N16/N18</f>
        <v>1.9458809014264715E-2</v>
      </c>
      <c r="P16" s="89">
        <v>2664</v>
      </c>
      <c r="Q16" s="90">
        <f>P16/P18</f>
        <v>1.9426962932712993E-2</v>
      </c>
      <c r="R16" s="89">
        <v>3240</v>
      </c>
      <c r="S16" s="90">
        <f>R16/R18</f>
        <v>2.2885073140411227E-2</v>
      </c>
      <c r="T16" s="89">
        <v>3348</v>
      </c>
      <c r="U16" s="90">
        <f>T16/T18</f>
        <v>2.3331986006383542E-2</v>
      </c>
      <c r="V16" s="89">
        <v>3320</v>
      </c>
      <c r="W16" s="90">
        <f>V16/V18</f>
        <v>2.3078794619582219E-2</v>
      </c>
      <c r="X16" s="89">
        <v>3112</v>
      </c>
      <c r="Y16" s="90">
        <f>X16/X18</f>
        <v>1.9013172364916054E-2</v>
      </c>
      <c r="Z16" s="89">
        <v>2661</v>
      </c>
      <c r="AA16" s="90">
        <f>Z16/Z18</f>
        <v>1.6608517092230012E-2</v>
      </c>
      <c r="AB16" s="89">
        <v>3672</v>
      </c>
      <c r="AC16" s="90">
        <f>AB16/AB18</f>
        <v>2.3292841510989884E-2</v>
      </c>
    </row>
    <row r="17" spans="1:29" x14ac:dyDescent="0.15">
      <c r="A17" s="92" t="s">
        <v>106</v>
      </c>
      <c r="B17" s="183"/>
      <c r="C17" s="183"/>
      <c r="D17" s="91">
        <v>0</v>
      </c>
      <c r="E17" s="90">
        <f>D17/D18</f>
        <v>0</v>
      </c>
      <c r="F17" s="91">
        <v>7</v>
      </c>
      <c r="G17" s="90">
        <f>F17/F18</f>
        <v>5.7861759989419562E-5</v>
      </c>
      <c r="H17" s="91">
        <v>37</v>
      </c>
      <c r="I17" s="90">
        <f>H17/H18</f>
        <v>2.8208314591322511E-4</v>
      </c>
      <c r="J17" s="91">
        <v>7</v>
      </c>
      <c r="K17" s="90">
        <f>J17/J18</f>
        <v>5.5043563048469788E-5</v>
      </c>
      <c r="L17" s="91">
        <v>7</v>
      </c>
      <c r="M17" s="90">
        <f>L17/L18</f>
        <v>5.4237078016162652E-5</v>
      </c>
      <c r="N17" s="91">
        <v>13</v>
      </c>
      <c r="O17" s="90">
        <f>N17/N18</f>
        <v>9.9007638820133588E-5</v>
      </c>
      <c r="P17" s="91">
        <v>11</v>
      </c>
      <c r="Q17" s="90">
        <f>P17/P18</f>
        <v>8.0216438535977069E-5</v>
      </c>
      <c r="R17" s="91">
        <v>1</v>
      </c>
      <c r="S17" s="90">
        <f>R17/R18</f>
        <v>7.0632941791392666E-6</v>
      </c>
      <c r="T17" s="91">
        <v>1</v>
      </c>
      <c r="U17" s="90">
        <f>T17/T18</f>
        <v>6.9689324989198153E-6</v>
      </c>
      <c r="V17" s="91">
        <v>3</v>
      </c>
      <c r="W17" s="90">
        <f>V17/V18</f>
        <v>2.0854332487574294E-5</v>
      </c>
      <c r="X17" s="91">
        <v>11</v>
      </c>
      <c r="Y17" s="90">
        <f>X17/X18</f>
        <v>6.7205943449253404E-5</v>
      </c>
      <c r="Z17" s="91">
        <v>4</v>
      </c>
      <c r="AA17" s="90">
        <f>Z17/Z18</f>
        <v>2.4965828022893665E-5</v>
      </c>
      <c r="AB17" s="91">
        <v>4</v>
      </c>
      <c r="AC17" s="90">
        <f>AB17/AB18</f>
        <v>2.5373465698246058E-5</v>
      </c>
    </row>
    <row r="18" spans="1:29" x14ac:dyDescent="0.15">
      <c r="A18" s="184" t="s">
        <v>107</v>
      </c>
      <c r="B18" s="184"/>
      <c r="C18" s="184"/>
      <c r="D18" s="93">
        <f>SUM(D5:D17)</f>
        <v>113540</v>
      </c>
      <c r="E18" s="94"/>
      <c r="F18" s="93">
        <f>SUM(F5:F17)</f>
        <v>120978</v>
      </c>
      <c r="G18" s="95"/>
      <c r="H18" s="93">
        <f>SUM(H5:H17)</f>
        <v>131167</v>
      </c>
      <c r="I18" s="95"/>
      <c r="J18" s="93">
        <f>SUM(J5:J17)</f>
        <v>127172</v>
      </c>
      <c r="K18" s="94"/>
      <c r="L18" s="93">
        <f>SUM(L5:L17)</f>
        <v>129063</v>
      </c>
      <c r="M18" s="94"/>
      <c r="N18" s="93">
        <f>SUM(N5:N17)</f>
        <v>131303</v>
      </c>
      <c r="O18" s="95"/>
      <c r="P18" s="93">
        <f>SUM(P5:P17)</f>
        <v>137129</v>
      </c>
      <c r="Q18" s="95"/>
      <c r="R18" s="93">
        <f>SUM(R5:R17)</f>
        <v>141577</v>
      </c>
      <c r="S18" s="95"/>
      <c r="T18" s="93">
        <f>SUM(T5:T17)</f>
        <v>143494</v>
      </c>
      <c r="U18" s="95"/>
      <c r="V18" s="93">
        <f>SUM(V5:V17)</f>
        <v>143855</v>
      </c>
      <c r="W18" s="95"/>
      <c r="X18" s="93">
        <f>SUM(X5:X17)</f>
        <v>163676</v>
      </c>
      <c r="Y18" s="95"/>
      <c r="Z18" s="93">
        <f>SUM(Z5:Z17)</f>
        <v>160219</v>
      </c>
      <c r="AA18" s="95"/>
      <c r="AB18" s="93">
        <f>SUM(AB5:AB17)</f>
        <v>157645</v>
      </c>
      <c r="AC18" s="95"/>
    </row>
    <row r="19" spans="1:29" x14ac:dyDescent="0.15">
      <c r="A19" s="180"/>
      <c r="B19" s="180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6"/>
      <c r="S19" s="97"/>
      <c r="T19" s="96"/>
      <c r="U19" s="97"/>
      <c r="V19" s="96"/>
      <c r="W19" s="97"/>
      <c r="X19" s="96"/>
      <c r="Y19" s="97"/>
      <c r="Z19" s="96"/>
      <c r="AA19" s="97"/>
      <c r="AB19" s="96"/>
      <c r="AC19" s="97"/>
    </row>
    <row r="20" spans="1:29" x14ac:dyDescent="0.15">
      <c r="A20" s="185" t="s">
        <v>108</v>
      </c>
      <c r="B20" s="188" t="s">
        <v>73</v>
      </c>
      <c r="C20" s="188"/>
      <c r="D20" s="174" t="s">
        <v>109</v>
      </c>
      <c r="E20" s="174"/>
      <c r="F20" s="174" t="s">
        <v>110</v>
      </c>
      <c r="G20" s="174"/>
      <c r="H20" s="174" t="s">
        <v>76</v>
      </c>
      <c r="I20" s="174"/>
      <c r="J20" s="174" t="s">
        <v>77</v>
      </c>
      <c r="K20" s="174"/>
      <c r="L20" s="188" t="s">
        <v>78</v>
      </c>
      <c r="M20" s="188"/>
      <c r="N20" s="174" t="s">
        <v>79</v>
      </c>
      <c r="O20" s="174"/>
      <c r="P20" s="174" t="s">
        <v>111</v>
      </c>
      <c r="Q20" s="174"/>
      <c r="R20" s="174" t="s">
        <v>81</v>
      </c>
      <c r="S20" s="174"/>
      <c r="T20" s="174" t="s">
        <v>82</v>
      </c>
      <c r="U20" s="174"/>
      <c r="V20" s="174" t="s">
        <v>83</v>
      </c>
      <c r="W20" s="174"/>
      <c r="X20" s="174" t="s">
        <v>112</v>
      </c>
      <c r="Y20" s="174"/>
      <c r="Z20" s="174" t="s">
        <v>112</v>
      </c>
      <c r="AA20" s="174"/>
      <c r="AB20" s="174" t="s">
        <v>113</v>
      </c>
      <c r="AC20" s="174"/>
    </row>
    <row r="21" spans="1:29" x14ac:dyDescent="0.15">
      <c r="A21" s="186"/>
      <c r="B21" s="188"/>
      <c r="C21" s="188"/>
      <c r="D21" s="178" t="s">
        <v>87</v>
      </c>
      <c r="E21" s="179"/>
      <c r="F21" s="178" t="s">
        <v>88</v>
      </c>
      <c r="G21" s="179"/>
      <c r="H21" s="178" t="s">
        <v>89</v>
      </c>
      <c r="I21" s="179"/>
      <c r="J21" s="178" t="s">
        <v>0</v>
      </c>
      <c r="K21" s="179"/>
      <c r="L21" s="178" t="s">
        <v>1</v>
      </c>
      <c r="M21" s="179"/>
      <c r="N21" s="178" t="s">
        <v>2</v>
      </c>
      <c r="O21" s="179"/>
      <c r="P21" s="178" t="s">
        <v>3</v>
      </c>
      <c r="Q21" s="179"/>
      <c r="R21" s="178" t="s">
        <v>4</v>
      </c>
      <c r="S21" s="179"/>
      <c r="T21" s="178" t="s">
        <v>5</v>
      </c>
      <c r="U21" s="179"/>
      <c r="V21" s="178" t="s">
        <v>6</v>
      </c>
      <c r="W21" s="179"/>
      <c r="X21" s="178" t="s">
        <v>7</v>
      </c>
      <c r="Y21" s="179"/>
      <c r="Z21" s="178" t="s">
        <v>7</v>
      </c>
      <c r="AA21" s="179"/>
      <c r="AB21" s="178" t="s">
        <v>10</v>
      </c>
      <c r="AC21" s="179"/>
    </row>
    <row r="22" spans="1:29" x14ac:dyDescent="0.15">
      <c r="A22" s="187"/>
      <c r="B22" s="174"/>
      <c r="C22" s="174"/>
      <c r="D22" s="88" t="s">
        <v>90</v>
      </c>
      <c r="E22" s="88" t="s">
        <v>91</v>
      </c>
      <c r="F22" s="88" t="s">
        <v>90</v>
      </c>
      <c r="G22" s="88" t="s">
        <v>91</v>
      </c>
      <c r="H22" s="88" t="s">
        <v>90</v>
      </c>
      <c r="I22" s="88" t="s">
        <v>91</v>
      </c>
      <c r="J22" s="88" t="s">
        <v>90</v>
      </c>
      <c r="K22" s="88" t="s">
        <v>91</v>
      </c>
      <c r="L22" s="88" t="s">
        <v>90</v>
      </c>
      <c r="M22" s="88" t="s">
        <v>91</v>
      </c>
      <c r="N22" s="88" t="s">
        <v>90</v>
      </c>
      <c r="O22" s="88" t="s">
        <v>91</v>
      </c>
      <c r="P22" s="88" t="s">
        <v>114</v>
      </c>
      <c r="Q22" s="88" t="s">
        <v>91</v>
      </c>
      <c r="R22" s="88" t="s">
        <v>90</v>
      </c>
      <c r="S22" s="88" t="s">
        <v>91</v>
      </c>
      <c r="T22" s="88" t="s">
        <v>90</v>
      </c>
      <c r="U22" s="88" t="s">
        <v>91</v>
      </c>
      <c r="V22" s="88" t="s">
        <v>90</v>
      </c>
      <c r="W22" s="88" t="s">
        <v>91</v>
      </c>
      <c r="X22" s="88" t="s">
        <v>92</v>
      </c>
      <c r="Y22" s="88" t="s">
        <v>91</v>
      </c>
      <c r="Z22" s="88" t="s">
        <v>92</v>
      </c>
      <c r="AA22" s="88" t="s">
        <v>91</v>
      </c>
      <c r="AB22" s="88" t="s">
        <v>92</v>
      </c>
      <c r="AC22" s="88" t="s">
        <v>91</v>
      </c>
    </row>
    <row r="23" spans="1:29" x14ac:dyDescent="0.15">
      <c r="A23" s="181" t="s">
        <v>115</v>
      </c>
      <c r="B23" s="182" t="s">
        <v>116</v>
      </c>
      <c r="C23" s="182"/>
      <c r="D23" s="89">
        <v>1940</v>
      </c>
      <c r="E23" s="90">
        <f>D23/D36</f>
        <v>1.7287008901918501E-2</v>
      </c>
      <c r="F23" s="89">
        <v>1935</v>
      </c>
      <c r="G23" s="90">
        <f>F23/F36</f>
        <v>1.6178929765886287E-2</v>
      </c>
      <c r="H23" s="89">
        <v>2269</v>
      </c>
      <c r="I23" s="90">
        <f>H23/H36</f>
        <v>1.735425940372937E-2</v>
      </c>
      <c r="J23" s="89">
        <v>2002</v>
      </c>
      <c r="K23" s="90">
        <f>J23/J36</f>
        <v>1.5820459125212374E-2</v>
      </c>
      <c r="L23" s="89">
        <v>1939</v>
      </c>
      <c r="M23" s="90">
        <f>L23/L36</f>
        <v>1.5131768910809187E-2</v>
      </c>
      <c r="N23" s="89">
        <v>2047</v>
      </c>
      <c r="O23" s="90">
        <f>N23/N36</f>
        <v>1.5752212389380529E-2</v>
      </c>
      <c r="P23" s="89">
        <v>1981</v>
      </c>
      <c r="Q23" s="90">
        <f>P23/P36</f>
        <v>1.4684298696870414E-2</v>
      </c>
      <c r="R23" s="89">
        <v>1835</v>
      </c>
      <c r="S23" s="90">
        <f>R23/R36</f>
        <v>1.3205238917674151E-2</v>
      </c>
      <c r="T23" s="89">
        <v>1826</v>
      </c>
      <c r="U23" s="90">
        <f>T23/T36</f>
        <v>1.2963041842370546E-2</v>
      </c>
      <c r="V23" s="89">
        <v>1855</v>
      </c>
      <c r="W23" s="90">
        <f>V23/V36</f>
        <v>1.3112876774303003E-2</v>
      </c>
      <c r="X23" s="89">
        <v>1858</v>
      </c>
      <c r="Y23" s="90">
        <f>X23/X36</f>
        <v>1.148317078898901E-2</v>
      </c>
      <c r="Z23" s="89">
        <v>1845</v>
      </c>
      <c r="AA23" s="90">
        <f>Z23/Z36</f>
        <v>1.1757133935740413E-2</v>
      </c>
      <c r="AB23" s="89">
        <v>2030</v>
      </c>
      <c r="AC23" s="90">
        <f>AB23/AB36</f>
        <v>1.3285253368760675E-2</v>
      </c>
    </row>
    <row r="24" spans="1:29" x14ac:dyDescent="0.15">
      <c r="A24" s="181"/>
      <c r="B24" s="182" t="s">
        <v>117</v>
      </c>
      <c r="C24" s="182"/>
      <c r="D24" s="89">
        <v>74427</v>
      </c>
      <c r="E24" s="90">
        <f>D24/D36</f>
        <v>0.66320629460983938</v>
      </c>
      <c r="F24" s="89">
        <v>77766</v>
      </c>
      <c r="G24" s="90">
        <f>F24/F36</f>
        <v>0.65021739130434786</v>
      </c>
      <c r="H24" s="89">
        <v>83253</v>
      </c>
      <c r="I24" s="90">
        <f>H24/H36</f>
        <v>0.63675370565829925</v>
      </c>
      <c r="J24" s="89">
        <v>83382</v>
      </c>
      <c r="K24" s="90">
        <f>J24/J36</f>
        <v>0.6589118495396894</v>
      </c>
      <c r="L24" s="89">
        <v>85550</v>
      </c>
      <c r="M24" s="90">
        <f>L24/L36</f>
        <v>0.6676239454975379</v>
      </c>
      <c r="N24" s="89">
        <v>88291</v>
      </c>
      <c r="O24" s="90">
        <f>N24/N36</f>
        <v>0.67942285494420929</v>
      </c>
      <c r="P24" s="89">
        <v>90820</v>
      </c>
      <c r="Q24" s="90">
        <f>P24/P36</f>
        <v>0.67320949401805696</v>
      </c>
      <c r="R24" s="89">
        <v>92149</v>
      </c>
      <c r="S24" s="90">
        <f>R24/R36</f>
        <v>0.66313327576280945</v>
      </c>
      <c r="T24" s="89">
        <v>93025</v>
      </c>
      <c r="U24" s="90">
        <f>T24/T36</f>
        <v>0.66039812014595844</v>
      </c>
      <c r="V24" s="89">
        <v>93585</v>
      </c>
      <c r="W24" s="90">
        <f>V24/V36</f>
        <v>0.66154640049765312</v>
      </c>
      <c r="X24" s="89">
        <v>95539</v>
      </c>
      <c r="Y24" s="90">
        <f>X24/X36</f>
        <v>0.5904685974215399</v>
      </c>
      <c r="Z24" s="89">
        <v>92655</v>
      </c>
      <c r="AA24" s="90">
        <f>Z24/Z36</f>
        <v>0.59043753106559782</v>
      </c>
      <c r="AB24" s="89">
        <v>90069</v>
      </c>
      <c r="AC24" s="90">
        <f>AB24/AB36</f>
        <v>0.58945294860635733</v>
      </c>
    </row>
    <row r="25" spans="1:29" x14ac:dyDescent="0.15">
      <c r="A25" s="181"/>
      <c r="B25" s="182" t="s">
        <v>118</v>
      </c>
      <c r="C25" s="182"/>
      <c r="D25" s="89">
        <v>0</v>
      </c>
      <c r="E25" s="90">
        <f>D25/D36</f>
        <v>0</v>
      </c>
      <c r="F25" s="89">
        <v>0</v>
      </c>
      <c r="G25" s="90">
        <f>F25/F36</f>
        <v>0</v>
      </c>
      <c r="H25" s="89">
        <v>0</v>
      </c>
      <c r="I25" s="90">
        <f>H25/H36</f>
        <v>0</v>
      </c>
      <c r="J25" s="89">
        <v>14256</v>
      </c>
      <c r="K25" s="90">
        <f>J25/J36</f>
        <v>0.11265557706744636</v>
      </c>
      <c r="L25" s="89">
        <v>15776</v>
      </c>
      <c r="M25" s="90">
        <f>L25/L36</f>
        <v>0.12311438181378326</v>
      </c>
      <c r="N25" s="89">
        <v>14518</v>
      </c>
      <c r="O25" s="90">
        <f>N25/N36</f>
        <v>0.11171989226625625</v>
      </c>
      <c r="P25" s="89">
        <v>15915</v>
      </c>
      <c r="Q25" s="90">
        <f>P25/P36</f>
        <v>0.11797103168131884</v>
      </c>
      <c r="R25" s="89">
        <v>17442</v>
      </c>
      <c r="S25" s="90">
        <f>R25/R36</f>
        <v>0.1255181347150259</v>
      </c>
      <c r="T25" s="89">
        <v>18206</v>
      </c>
      <c r="U25" s="90">
        <f>T25/T36</f>
        <v>0.12924706450284676</v>
      </c>
      <c r="V25" s="89">
        <v>18098</v>
      </c>
      <c r="W25" s="90">
        <f>V25/V36</f>
        <v>0.1279336085505853</v>
      </c>
      <c r="X25" s="89">
        <v>17868</v>
      </c>
      <c r="Y25" s="90">
        <f>X25/X36</f>
        <v>0.11043126784588571</v>
      </c>
      <c r="Z25" s="89">
        <v>17040</v>
      </c>
      <c r="AA25" s="90">
        <f>Z25/Z36</f>
        <v>0.10858621260976511</v>
      </c>
      <c r="AB25" s="89">
        <v>16595</v>
      </c>
      <c r="AC25" s="90">
        <f>AB25/AB36</f>
        <v>0.10860531017467163</v>
      </c>
    </row>
    <row r="26" spans="1:29" x14ac:dyDescent="0.15">
      <c r="A26" s="181"/>
      <c r="B26" s="182" t="s">
        <v>119</v>
      </c>
      <c r="C26" s="182"/>
      <c r="D26" s="91">
        <v>0</v>
      </c>
      <c r="E26" s="90">
        <f>D26/D36</f>
        <v>0</v>
      </c>
      <c r="F26" s="91">
        <v>0</v>
      </c>
      <c r="G26" s="90">
        <f>F26/F36</f>
        <v>0</v>
      </c>
      <c r="H26" s="91">
        <v>0</v>
      </c>
      <c r="I26" s="90">
        <f>H26/H36</f>
        <v>0</v>
      </c>
      <c r="J26" s="91">
        <v>19</v>
      </c>
      <c r="K26" s="90">
        <f>J26/J36</f>
        <v>1.5014421747204553E-4</v>
      </c>
      <c r="L26" s="91">
        <v>45</v>
      </c>
      <c r="M26" s="90">
        <f>L26/L36</f>
        <v>3.5117565806416372E-4</v>
      </c>
      <c r="N26" s="91">
        <v>25</v>
      </c>
      <c r="O26" s="90">
        <f>N26/N36</f>
        <v>1.9238168526356292E-4</v>
      </c>
      <c r="P26" s="91">
        <v>47</v>
      </c>
      <c r="Q26" s="90">
        <f>P26/P36</f>
        <v>3.4839073132403303E-4</v>
      </c>
      <c r="R26" s="91">
        <v>19</v>
      </c>
      <c r="S26" s="90">
        <f>R26/R36</f>
        <v>1.3672999424294761E-4</v>
      </c>
      <c r="T26" s="91">
        <v>19</v>
      </c>
      <c r="U26" s="90">
        <f>T26/T36</f>
        <v>1.3488378696880634E-4</v>
      </c>
      <c r="V26" s="91">
        <v>14</v>
      </c>
      <c r="W26" s="90">
        <f>V26/V36</f>
        <v>9.8965107730588704E-5</v>
      </c>
      <c r="X26" s="91">
        <v>12</v>
      </c>
      <c r="Y26" s="90">
        <f>X26/X36</f>
        <v>7.416471984277079E-5</v>
      </c>
      <c r="Z26" s="91">
        <v>12</v>
      </c>
      <c r="AA26" s="90">
        <f>Z26/Z36</f>
        <v>7.6469163809693744E-5</v>
      </c>
      <c r="AB26" s="91">
        <v>61</v>
      </c>
      <c r="AC26" s="90">
        <f>AB26/AB36</f>
        <v>3.9921204704157693E-4</v>
      </c>
    </row>
    <row r="27" spans="1:29" x14ac:dyDescent="0.15">
      <c r="A27" s="181"/>
      <c r="B27" s="182" t="s">
        <v>120</v>
      </c>
      <c r="C27" s="182"/>
      <c r="D27" s="98">
        <v>24077</v>
      </c>
      <c r="E27" s="90">
        <f>D27/D36</f>
        <v>0.21454603779973802</v>
      </c>
      <c r="F27" s="98">
        <v>22571</v>
      </c>
      <c r="G27" s="90">
        <f>F27/F36</f>
        <v>0.18872073578595316</v>
      </c>
      <c r="H27" s="98">
        <v>22404</v>
      </c>
      <c r="I27" s="90">
        <f>H27/H36</f>
        <v>0.17135514662016429</v>
      </c>
      <c r="J27" s="98">
        <v>3331</v>
      </c>
      <c r="K27" s="90">
        <f>J27/J36</f>
        <v>2.6322652021020191E-2</v>
      </c>
      <c r="L27" s="91">
        <v>778</v>
      </c>
      <c r="M27" s="90">
        <f>L27/L36</f>
        <v>6.0714369327537635E-3</v>
      </c>
      <c r="N27" s="91">
        <v>199</v>
      </c>
      <c r="O27" s="90">
        <f>N27/N36</f>
        <v>1.5313582146979608E-3</v>
      </c>
      <c r="P27" s="91">
        <v>7</v>
      </c>
      <c r="Q27" s="90">
        <f>P27/P36</f>
        <v>5.1887981261026196E-5</v>
      </c>
      <c r="R27" s="91">
        <v>3</v>
      </c>
      <c r="S27" s="90">
        <f>R27/R36</f>
        <v>2.158894645941278E-5</v>
      </c>
      <c r="T27" s="91">
        <v>1</v>
      </c>
      <c r="U27" s="90">
        <f>T27/T36</f>
        <v>7.0991466825687556E-6</v>
      </c>
      <c r="V27" s="91">
        <v>1</v>
      </c>
      <c r="W27" s="90">
        <f>V27/V36</f>
        <v>7.0689362664706219E-6</v>
      </c>
      <c r="X27" s="91">
        <v>1</v>
      </c>
      <c r="Y27" s="90">
        <f>X27/X36</f>
        <v>6.1803933202308991E-6</v>
      </c>
      <c r="Z27" s="91">
        <v>1</v>
      </c>
      <c r="AA27" s="90">
        <f>Z27/Z36</f>
        <v>6.3724303174744781E-6</v>
      </c>
      <c r="AB27" s="91">
        <v>0</v>
      </c>
      <c r="AC27" s="90">
        <f>AB27/AB36</f>
        <v>0</v>
      </c>
    </row>
    <row r="28" spans="1:29" x14ac:dyDescent="0.15">
      <c r="A28" s="181"/>
      <c r="B28" s="182" t="s">
        <v>121</v>
      </c>
      <c r="C28" s="182"/>
      <c r="D28" s="89">
        <v>7056</v>
      </c>
      <c r="E28" s="90">
        <f>D28/D36</f>
        <v>6.2874811758730387E-2</v>
      </c>
      <c r="F28" s="89">
        <v>7121</v>
      </c>
      <c r="G28" s="90">
        <f>F28/F36</f>
        <v>5.9540133779264211E-2</v>
      </c>
      <c r="H28" s="89">
        <v>6795</v>
      </c>
      <c r="I28" s="90">
        <f>H28/H36</f>
        <v>5.197099720067918E-2</v>
      </c>
      <c r="J28" s="89">
        <v>6114</v>
      </c>
      <c r="K28" s="90">
        <f>J28/J36</f>
        <v>4.8314828717057175E-2</v>
      </c>
      <c r="L28" s="89">
        <v>5900</v>
      </c>
      <c r="M28" s="90">
        <v>4.5999999999999999E-2</v>
      </c>
      <c r="N28" s="89">
        <v>6271</v>
      </c>
      <c r="O28" s="90">
        <v>4.5999999999999999E-2</v>
      </c>
      <c r="P28" s="89">
        <v>6887</v>
      </c>
      <c r="Q28" s="90">
        <v>4.5999999999999999E-2</v>
      </c>
      <c r="R28" s="89">
        <v>7407</v>
      </c>
      <c r="S28" s="90">
        <v>4.5999999999999999E-2</v>
      </c>
      <c r="T28" s="89">
        <v>7790</v>
      </c>
      <c r="U28" s="90">
        <v>4.5999999999999999E-2</v>
      </c>
      <c r="V28" s="89">
        <v>7725</v>
      </c>
      <c r="W28" s="90">
        <v>4.5999999999999999E-2</v>
      </c>
      <c r="X28" s="89">
        <v>6894</v>
      </c>
      <c r="Y28" s="90">
        <v>4.5999999999999999E-2</v>
      </c>
      <c r="Z28" s="89">
        <v>6437</v>
      </c>
      <c r="AA28" s="90">
        <v>4.5999999999999999E-2</v>
      </c>
      <c r="AB28" s="89">
        <v>6337</v>
      </c>
      <c r="AC28" s="90">
        <v>4.5999999999999999E-2</v>
      </c>
    </row>
    <row r="29" spans="1:29" x14ac:dyDescent="0.15">
      <c r="A29" s="181"/>
      <c r="B29" s="182" t="s">
        <v>122</v>
      </c>
      <c r="C29" s="182"/>
      <c r="D29" s="91">
        <v>393</v>
      </c>
      <c r="E29" s="90">
        <v>7.0000000000000001E-3</v>
      </c>
      <c r="F29" s="91">
        <v>389</v>
      </c>
      <c r="G29" s="90">
        <v>7.0000000000000001E-3</v>
      </c>
      <c r="H29" s="91">
        <v>406</v>
      </c>
      <c r="I29" s="90">
        <v>7.0000000000000001E-3</v>
      </c>
      <c r="J29" s="91">
        <v>840</v>
      </c>
      <c r="K29" s="90">
        <v>7.0000000000000001E-3</v>
      </c>
      <c r="L29" s="91">
        <v>897</v>
      </c>
      <c r="M29" s="90">
        <f>L29/L36</f>
        <v>7.0001014507456629E-3</v>
      </c>
      <c r="N29" s="91">
        <v>924</v>
      </c>
      <c r="O29" s="90">
        <f>N29/N36</f>
        <v>7.1104270873412851E-3</v>
      </c>
      <c r="P29" s="91">
        <v>968</v>
      </c>
      <c r="Q29" s="90">
        <f>P29/P36</f>
        <v>7.1753665515247658E-3</v>
      </c>
      <c r="R29" s="98">
        <v>1018</v>
      </c>
      <c r="S29" s="90">
        <f>R29/R36</f>
        <v>7.3258491652274035E-3</v>
      </c>
      <c r="T29" s="98">
        <v>1041</v>
      </c>
      <c r="U29" s="90">
        <f>T29/T36</f>
        <v>7.3902116965540738E-3</v>
      </c>
      <c r="V29" s="98">
        <v>1089</v>
      </c>
      <c r="W29" s="90">
        <f>V29/V36</f>
        <v>7.6980715941865072E-3</v>
      </c>
      <c r="X29" s="98">
        <v>1129</v>
      </c>
      <c r="Y29" s="90">
        <f>X29/X36</f>
        <v>6.9776640585406859E-3</v>
      </c>
      <c r="Z29" s="98">
        <v>1123</v>
      </c>
      <c r="AA29" s="90">
        <f>Z29/Z36</f>
        <v>7.1562392465238395E-3</v>
      </c>
      <c r="AB29" s="98">
        <v>1123</v>
      </c>
      <c r="AC29" s="90">
        <f>AB29/AB36</f>
        <v>7.349428341437556E-3</v>
      </c>
    </row>
    <row r="30" spans="1:29" x14ac:dyDescent="0.15">
      <c r="A30" s="181"/>
      <c r="B30" s="182" t="s">
        <v>123</v>
      </c>
      <c r="C30" s="182"/>
      <c r="D30" s="89">
        <v>2151</v>
      </c>
      <c r="E30" s="90">
        <f>D30/D36</f>
        <v>1.9167193890735412E-2</v>
      </c>
      <c r="F30" s="89">
        <v>7203</v>
      </c>
      <c r="G30" s="90">
        <f>F30/F36</f>
        <v>6.0225752508361201E-2</v>
      </c>
      <c r="H30" s="89">
        <v>12874</v>
      </c>
      <c r="I30" s="90">
        <f>H30/H36</f>
        <v>9.8465727440992454E-2</v>
      </c>
      <c r="J30" s="89">
        <v>13843</v>
      </c>
      <c r="K30" s="90">
        <f>J30/J36</f>
        <v>0.10939191591923822</v>
      </c>
      <c r="L30" s="89">
        <v>14231</v>
      </c>
      <c r="M30" s="90">
        <f>L30/L36</f>
        <v>0.11105735088691364</v>
      </c>
      <c r="N30" s="89">
        <v>14355</v>
      </c>
      <c r="O30" s="90">
        <f>N30/N36</f>
        <v>0.11046556367833782</v>
      </c>
      <c r="P30" s="89">
        <v>14752</v>
      </c>
      <c r="Q30" s="90">
        <f>P30/P36</f>
        <v>0.10935021422323692</v>
      </c>
      <c r="R30" s="89">
        <v>15317</v>
      </c>
      <c r="S30" s="90">
        <f>R30/R36</f>
        <v>0.11022596430627518</v>
      </c>
      <c r="T30" s="89">
        <v>15436</v>
      </c>
      <c r="U30" s="90">
        <f>T30/T36</f>
        <v>0.10958242819213131</v>
      </c>
      <c r="V30" s="89">
        <v>15978</v>
      </c>
      <c r="W30" s="90">
        <f>V30/V36</f>
        <v>0.11294746366566759</v>
      </c>
      <c r="X30" s="89">
        <v>35543</v>
      </c>
      <c r="Y30" s="90">
        <f>X30/X36</f>
        <v>0.21966971978096686</v>
      </c>
      <c r="Z30" s="89">
        <v>35406</v>
      </c>
      <c r="AA30" s="90">
        <f>Z30/Z36</f>
        <v>0.22562226782050138</v>
      </c>
      <c r="AB30" s="89">
        <v>33695</v>
      </c>
      <c r="AC30" s="90">
        <f>AB30/AB36</f>
        <v>0.22051557254206453</v>
      </c>
    </row>
    <row r="31" spans="1:29" x14ac:dyDescent="0.15">
      <c r="A31" s="181"/>
      <c r="B31" s="182" t="s">
        <v>124</v>
      </c>
      <c r="C31" s="182"/>
      <c r="D31" s="91">
        <v>52</v>
      </c>
      <c r="E31" s="90">
        <f>D31/D36</f>
        <v>4.6336312520606291E-4</v>
      </c>
      <c r="F31" s="91">
        <v>40</v>
      </c>
      <c r="G31" s="90">
        <f>F31/F36</f>
        <v>3.3444816053511704E-4</v>
      </c>
      <c r="H31" s="91">
        <v>35</v>
      </c>
      <c r="I31" s="90">
        <f>H31/H36</f>
        <v>2.6769461398436662E-4</v>
      </c>
      <c r="J31" s="91">
        <v>42</v>
      </c>
      <c r="K31" s="90">
        <f>J31/J36</f>
        <v>3.3189774388557428E-4</v>
      </c>
      <c r="L31" s="91">
        <v>50</v>
      </c>
      <c r="M31" s="90">
        <f>L31/L36</f>
        <v>3.9019517562684854E-4</v>
      </c>
      <c r="N31" s="91">
        <v>49</v>
      </c>
      <c r="O31" s="90">
        <f>N31/N36</f>
        <v>3.7706810311658329E-4</v>
      </c>
      <c r="P31" s="91">
        <v>47</v>
      </c>
      <c r="Q31" s="90">
        <f>P31/P36</f>
        <v>3.4839073132403303E-4</v>
      </c>
      <c r="R31" s="91">
        <v>46</v>
      </c>
      <c r="S31" s="90">
        <f>R31/R36</f>
        <v>3.3103051237766266E-4</v>
      </c>
      <c r="T31" s="91">
        <v>48</v>
      </c>
      <c r="U31" s="90">
        <f>T31/T36</f>
        <v>3.4075904076330023E-4</v>
      </c>
      <c r="V31" s="91">
        <v>71</v>
      </c>
      <c r="W31" s="90">
        <f>V31/V36</f>
        <v>5.0189447491941414E-4</v>
      </c>
      <c r="X31" s="91">
        <v>73</v>
      </c>
      <c r="Y31" s="90">
        <f>X31/X36</f>
        <v>4.5116871237685564E-4</v>
      </c>
      <c r="Z31" s="91">
        <v>72</v>
      </c>
      <c r="AA31" s="90">
        <f>Z31/Z36</f>
        <v>4.5881498285816247E-4</v>
      </c>
      <c r="AB31" s="91">
        <v>81</v>
      </c>
      <c r="AC31" s="90">
        <f>AB31/AB36</f>
        <v>5.3010124279291365E-4</v>
      </c>
    </row>
    <row r="32" spans="1:29" x14ac:dyDescent="0.15">
      <c r="A32" s="181"/>
      <c r="B32" s="182" t="s">
        <v>103</v>
      </c>
      <c r="C32" s="182"/>
      <c r="D32" s="91">
        <v>702</v>
      </c>
      <c r="E32" s="90">
        <f>D32/D36</f>
        <v>6.2554021902818495E-3</v>
      </c>
      <c r="F32" s="98">
        <v>1012</v>
      </c>
      <c r="G32" s="90">
        <f>F32/F36</f>
        <v>8.4615384615384613E-3</v>
      </c>
      <c r="H32" s="91">
        <v>1050</v>
      </c>
      <c r="I32" s="90">
        <f>H32/H36</f>
        <v>8.0308384195309987E-3</v>
      </c>
      <c r="J32" s="91">
        <v>760</v>
      </c>
      <c r="K32" s="90">
        <f>J32/J36</f>
        <v>6.0057686988818203E-3</v>
      </c>
      <c r="L32" s="91">
        <v>760</v>
      </c>
      <c r="M32" s="90">
        <f>L32/L36</f>
        <v>5.9309666695280981E-3</v>
      </c>
      <c r="N32" s="98">
        <v>1046</v>
      </c>
      <c r="O32" s="90">
        <f>N32/N36</f>
        <v>8.0492497114274721E-3</v>
      </c>
      <c r="P32" s="98">
        <v>1477</v>
      </c>
      <c r="Q32" s="90">
        <f>P32/P36</f>
        <v>1.0948364046076527E-2</v>
      </c>
      <c r="R32" s="98">
        <v>1954</v>
      </c>
      <c r="S32" s="90">
        <f>R32/R36</f>
        <v>1.4061600460564191E-2</v>
      </c>
      <c r="T32" s="98">
        <v>1923</v>
      </c>
      <c r="U32" s="90">
        <f>T32/T36</f>
        <v>1.3651659070579716E-2</v>
      </c>
      <c r="V32" s="98">
        <v>1642</v>
      </c>
      <c r="W32" s="90">
        <f>V32/V36</f>
        <v>1.1607193349544761E-2</v>
      </c>
      <c r="X32" s="98">
        <v>1498</v>
      </c>
      <c r="Y32" s="90">
        <f>X32/X36</f>
        <v>9.2582291937058879E-3</v>
      </c>
      <c r="Z32" s="98">
        <v>951</v>
      </c>
      <c r="AA32" s="90">
        <f>Z32/Z36</f>
        <v>6.060181231918229E-3</v>
      </c>
      <c r="AB32" s="98">
        <v>1261</v>
      </c>
      <c r="AC32" s="90">
        <f>AB32/AB36</f>
        <v>8.2525637921217788E-3</v>
      </c>
    </row>
    <row r="33" spans="1:29" x14ac:dyDescent="0.15">
      <c r="A33" s="92" t="s">
        <v>125</v>
      </c>
      <c r="B33" s="183"/>
      <c r="C33" s="183"/>
      <c r="D33" s="91">
        <v>265</v>
      </c>
      <c r="E33" s="90">
        <f>D33/D36</f>
        <v>2.3613697726847438E-3</v>
      </c>
      <c r="F33" s="91">
        <v>283</v>
      </c>
      <c r="G33" s="90">
        <f>F33/F36</f>
        <v>2.366220735785953E-3</v>
      </c>
      <c r="H33" s="91">
        <v>230</v>
      </c>
      <c r="I33" s="90">
        <f>H33/H36</f>
        <v>1.7591360347544093E-3</v>
      </c>
      <c r="J33" s="91">
        <v>229</v>
      </c>
      <c r="K33" s="90">
        <f>J33/J36</f>
        <v>1.8096329368999171E-3</v>
      </c>
      <c r="L33" s="91">
        <v>366</v>
      </c>
      <c r="M33" s="90">
        <f>L33/L36</f>
        <v>2.8562286855885314E-3</v>
      </c>
      <c r="N33" s="91">
        <v>398</v>
      </c>
      <c r="O33" s="90">
        <f>N33/N36</f>
        <v>3.0627164293959216E-3</v>
      </c>
      <c r="P33" s="91">
        <v>462</v>
      </c>
      <c r="Q33" s="90">
        <f>P33/P36</f>
        <v>3.424606763227729E-3</v>
      </c>
      <c r="R33" s="91">
        <v>562</v>
      </c>
      <c r="S33" s="90">
        <f>R33/R36</f>
        <v>4.0443293033966612E-3</v>
      </c>
      <c r="T33" s="91">
        <v>545</v>
      </c>
      <c r="U33" s="90">
        <f>T33/T36</f>
        <v>3.8690349419999714E-3</v>
      </c>
      <c r="V33" s="91">
        <v>455</v>
      </c>
      <c r="W33" s="90">
        <f>V33/V36</f>
        <v>3.2163660012441329E-3</v>
      </c>
      <c r="X33" s="91">
        <v>432</v>
      </c>
      <c r="Y33" s="90">
        <f>X33/X36</f>
        <v>2.6699299143397486E-3</v>
      </c>
      <c r="Z33" s="91">
        <v>413</v>
      </c>
      <c r="AA33" s="90">
        <f>Z33/Z36</f>
        <v>2.6318137211169598E-3</v>
      </c>
      <c r="AB33" s="91">
        <v>879</v>
      </c>
      <c r="AC33" s="90">
        <f>AB33/AB36</f>
        <v>5.7525801532712483E-3</v>
      </c>
    </row>
    <row r="34" spans="1:29" x14ac:dyDescent="0.15">
      <c r="A34" s="92" t="s">
        <v>126</v>
      </c>
      <c r="B34" s="183"/>
      <c r="C34" s="183"/>
      <c r="D34" s="89">
        <v>1160</v>
      </c>
      <c r="E34" s="90">
        <f>D34/D36</f>
        <v>1.0336562023827557E-2</v>
      </c>
      <c r="F34" s="89">
        <v>1280</v>
      </c>
      <c r="G34" s="90">
        <f>F34/F36</f>
        <v>1.0702341137123745E-2</v>
      </c>
      <c r="H34" s="89">
        <v>1412</v>
      </c>
      <c r="I34" s="90">
        <f>H34/H36</f>
        <v>1.0799565569883591E-2</v>
      </c>
      <c r="J34" s="89">
        <v>1714</v>
      </c>
      <c r="K34" s="90">
        <f>J34/J36</f>
        <v>1.354458888142558E-2</v>
      </c>
      <c r="L34" s="89">
        <v>1833</v>
      </c>
      <c r="M34" s="90">
        <f>L34/L36</f>
        <v>1.4304555138480267E-2</v>
      </c>
      <c r="N34" s="89">
        <v>1811</v>
      </c>
      <c r="O34" s="90">
        <f>N34/N36</f>
        <v>1.3936129280492498E-2</v>
      </c>
      <c r="P34" s="89">
        <v>1527</v>
      </c>
      <c r="Q34" s="90">
        <f>P34/P36</f>
        <v>1.1318992483655286E-2</v>
      </c>
      <c r="R34" s="89">
        <v>1190</v>
      </c>
      <c r="S34" s="90">
        <f>R34/R36</f>
        <v>8.5636154289004032E-3</v>
      </c>
      <c r="T34" s="89">
        <v>984</v>
      </c>
      <c r="U34" s="90">
        <f>T34/T36</f>
        <v>6.9855603356476555E-3</v>
      </c>
      <c r="V34" s="89">
        <v>932</v>
      </c>
      <c r="W34" s="90">
        <f>V34/V36</f>
        <v>6.5882486003506196E-3</v>
      </c>
      <c r="X34" s="89">
        <v>936</v>
      </c>
      <c r="Y34" s="90">
        <f>X34/X36</f>
        <v>5.7848481477361215E-3</v>
      </c>
      <c r="Z34" s="89">
        <v>962</v>
      </c>
      <c r="AA34" s="90">
        <f>Z34/Z36</f>
        <v>6.1302779654104486E-3</v>
      </c>
      <c r="AB34" s="89">
        <v>657</v>
      </c>
      <c r="AC34" s="90">
        <f>AB34/AB36</f>
        <v>4.2997100804314107E-3</v>
      </c>
    </row>
    <row r="35" spans="1:29" x14ac:dyDescent="0.15">
      <c r="A35" s="92" t="s">
        <v>127</v>
      </c>
      <c r="B35" s="183"/>
      <c r="C35" s="183"/>
      <c r="D35" s="91">
        <v>0</v>
      </c>
      <c r="E35" s="90">
        <f>D35/D36</f>
        <v>0</v>
      </c>
      <c r="F35" s="91">
        <v>0</v>
      </c>
      <c r="G35" s="90">
        <f>F35/F36</f>
        <v>0</v>
      </c>
      <c r="H35" s="91">
        <v>18</v>
      </c>
      <c r="I35" s="90">
        <f>H35/H36</f>
        <v>1.3767151576338856E-4</v>
      </c>
      <c r="J35" s="91">
        <v>13</v>
      </c>
      <c r="K35" s="90">
        <f>J35/J36</f>
        <v>1.0273025405982061E-4</v>
      </c>
      <c r="L35" s="91">
        <v>16</v>
      </c>
      <c r="M35" s="90">
        <f>L35/L36</f>
        <v>1.2486245620059154E-4</v>
      </c>
      <c r="N35" s="91">
        <v>16</v>
      </c>
      <c r="O35" s="90">
        <f>N35/N36</f>
        <v>1.2312427856868026E-4</v>
      </c>
      <c r="P35" s="91">
        <v>16</v>
      </c>
      <c r="Q35" s="90">
        <f>P35/P36</f>
        <v>1.1860110002520273E-4</v>
      </c>
      <c r="R35" s="91">
        <v>18</v>
      </c>
      <c r="S35" s="90">
        <f>R35/R36</f>
        <v>1.2953367875647668E-4</v>
      </c>
      <c r="T35" s="91">
        <v>18</v>
      </c>
      <c r="U35" s="90">
        <f>T35/T36</f>
        <v>1.2778464028623759E-4</v>
      </c>
      <c r="V35" s="91">
        <v>19</v>
      </c>
      <c r="W35" s="90">
        <f>V35/V36</f>
        <v>1.3430978906294182E-4</v>
      </c>
      <c r="X35" s="91">
        <v>19</v>
      </c>
      <c r="Y35" s="90">
        <f>X35/X36</f>
        <v>1.1742747308438709E-4</v>
      </c>
      <c r="Z35" s="91">
        <v>9</v>
      </c>
      <c r="AA35" s="90">
        <f>Z35/Z36</f>
        <v>5.7351872857270308E-5</v>
      </c>
      <c r="AB35" s="91">
        <v>13</v>
      </c>
      <c r="AC35" s="90">
        <f>AB35/AB36</f>
        <v>8.5077977238368852E-5</v>
      </c>
    </row>
    <row r="36" spans="1:29" x14ac:dyDescent="0.15">
      <c r="A36" s="174" t="s">
        <v>107</v>
      </c>
      <c r="B36" s="174"/>
      <c r="C36" s="174"/>
      <c r="D36" s="99">
        <f>SUM(D23:D35)</f>
        <v>112223</v>
      </c>
      <c r="E36" s="100"/>
      <c r="F36" s="99">
        <f>SUM(F23:F35)</f>
        <v>119600</v>
      </c>
      <c r="G36" s="100"/>
      <c r="H36" s="99">
        <f>SUM(H23:H35)</f>
        <v>130746</v>
      </c>
      <c r="I36" s="101"/>
      <c r="J36" s="99">
        <f>SUM(J23:J35)</f>
        <v>126545</v>
      </c>
      <c r="K36" s="100"/>
      <c r="L36" s="99">
        <f>SUM(L23:L35)</f>
        <v>128141</v>
      </c>
      <c r="M36" s="100"/>
      <c r="N36" s="99">
        <f>SUM(N23:N35)</f>
        <v>129950</v>
      </c>
      <c r="O36" s="100"/>
      <c r="P36" s="99">
        <f>SUM(P23:P35)</f>
        <v>134906</v>
      </c>
      <c r="Q36" s="100"/>
      <c r="R36" s="99">
        <f>SUM(R23:R35)</f>
        <v>138960</v>
      </c>
      <c r="S36" s="100"/>
      <c r="T36" s="99">
        <f>SUM(T23:T35)</f>
        <v>140862</v>
      </c>
      <c r="U36" s="100"/>
      <c r="V36" s="99">
        <f>SUM(V23:V35)</f>
        <v>141464</v>
      </c>
      <c r="W36" s="100"/>
      <c r="X36" s="99">
        <f>SUM(X23:X35)</f>
        <v>161802</v>
      </c>
      <c r="Y36" s="100"/>
      <c r="Z36" s="99">
        <f>SUM(Z23:Z35)</f>
        <v>156926</v>
      </c>
      <c r="AA36" s="100"/>
      <c r="AB36" s="99">
        <f>SUM(AB23:AB35)</f>
        <v>152801</v>
      </c>
      <c r="AC36" s="100"/>
    </row>
    <row r="37" spans="1:29" ht="17.25" x14ac:dyDescent="0.15">
      <c r="A37" s="190" t="s">
        <v>128</v>
      </c>
      <c r="B37" s="190"/>
      <c r="C37" s="190"/>
      <c r="D37" s="102">
        <f>D18-D36</f>
        <v>1317</v>
      </c>
      <c r="E37" s="103"/>
      <c r="F37" s="102">
        <f>F18-F36</f>
        <v>1378</v>
      </c>
      <c r="G37" s="103"/>
      <c r="H37" s="102">
        <f>H18-H36</f>
        <v>421</v>
      </c>
      <c r="I37" s="103"/>
      <c r="J37" s="102">
        <f>J18-J36</f>
        <v>627</v>
      </c>
      <c r="K37" s="103"/>
      <c r="L37" s="102">
        <f>L18-L36</f>
        <v>922</v>
      </c>
      <c r="M37" s="103"/>
      <c r="N37" s="102">
        <f>N18-N36</f>
        <v>1353</v>
      </c>
      <c r="O37" s="103"/>
      <c r="P37" s="102">
        <f>P18-P36</f>
        <v>2223</v>
      </c>
      <c r="Q37" s="102"/>
      <c r="R37" s="102">
        <f>R18-R36</f>
        <v>2617</v>
      </c>
      <c r="S37" s="102"/>
      <c r="T37" s="102">
        <f>T18-T36</f>
        <v>2632</v>
      </c>
      <c r="U37" s="102"/>
      <c r="V37" s="102">
        <f>V18-V36</f>
        <v>2391</v>
      </c>
      <c r="W37" s="102"/>
      <c r="X37" s="102">
        <f>X18-X36</f>
        <v>1874</v>
      </c>
      <c r="Y37" s="102"/>
      <c r="Z37" s="102">
        <f>Z18-Z36</f>
        <v>3293</v>
      </c>
      <c r="AA37" s="102"/>
      <c r="AB37" s="102">
        <f>AB18-AB36</f>
        <v>4844</v>
      </c>
      <c r="AC37" s="102"/>
    </row>
    <row r="38" spans="1:29" ht="14.25" x14ac:dyDescent="0.15">
      <c r="A38" s="1"/>
      <c r="B38" s="189"/>
      <c r="C38" s="189"/>
      <c r="D38" s="104"/>
      <c r="E38" s="104"/>
      <c r="F38" s="104"/>
      <c r="G38" s="104"/>
      <c r="H38" s="104"/>
      <c r="I38" s="104"/>
      <c r="J38" s="104"/>
      <c r="K38" s="104"/>
      <c r="L38" s="104"/>
      <c r="M38" s="105"/>
      <c r="N38" s="104"/>
      <c r="O38" s="105"/>
      <c r="P38" s="104"/>
      <c r="Q38" s="105"/>
      <c r="R38" s="105"/>
      <c r="S38" s="105"/>
      <c r="T38" s="105"/>
      <c r="U38" s="105"/>
      <c r="V38" s="104"/>
      <c r="W38" s="1"/>
      <c r="X38" s="104"/>
      <c r="Y38" s="1"/>
      <c r="Z38" s="104"/>
      <c r="AA38" s="1"/>
      <c r="AB38" s="104"/>
      <c r="AC38" s="1"/>
    </row>
    <row r="39" spans="1:29" x14ac:dyDescent="0.15">
      <c r="A39" s="1"/>
      <c r="B39" s="1" t="s">
        <v>129</v>
      </c>
      <c r="C39" s="1"/>
      <c r="D39" s="106">
        <f>D6+D9</f>
        <v>42312</v>
      </c>
      <c r="E39" s="107">
        <f>E6+E9</f>
        <v>0.3726616170512595</v>
      </c>
      <c r="F39" s="106">
        <f t="shared" ref="F39:AC39" si="0">F6+F9</f>
        <v>41804</v>
      </c>
      <c r="G39" s="107">
        <f t="shared" si="0"/>
        <v>0.34555043065681362</v>
      </c>
      <c r="H39" s="106">
        <f t="shared" si="0"/>
        <v>41985</v>
      </c>
      <c r="I39" s="107">
        <f t="shared" si="0"/>
        <v>0.32008813192342589</v>
      </c>
      <c r="J39" s="106">
        <f t="shared" si="0"/>
        <v>38928</v>
      </c>
      <c r="K39" s="107">
        <f t="shared" si="0"/>
        <v>0.30610511747869029</v>
      </c>
      <c r="L39" s="106">
        <f t="shared" si="0"/>
        <v>40549</v>
      </c>
      <c r="M39" s="107">
        <f t="shared" si="0"/>
        <v>0.31417989663962564</v>
      </c>
      <c r="N39" s="106">
        <f t="shared" si="0"/>
        <v>41916</v>
      </c>
      <c r="O39" s="107">
        <f t="shared" si="0"/>
        <v>0.31923109144497841</v>
      </c>
      <c r="P39" s="106">
        <f t="shared" si="0"/>
        <v>43309</v>
      </c>
      <c r="Q39" s="107">
        <f t="shared" si="0"/>
        <v>0.31582670332314827</v>
      </c>
      <c r="R39" s="106">
        <f t="shared" si="0"/>
        <v>43327</v>
      </c>
      <c r="S39" s="107">
        <f t="shared" si="0"/>
        <v>0.30603134689956701</v>
      </c>
      <c r="T39" s="106">
        <f t="shared" si="0"/>
        <v>43640</v>
      </c>
      <c r="U39" s="107">
        <f t="shared" si="0"/>
        <v>0.30412421425286074</v>
      </c>
      <c r="V39" s="106">
        <f t="shared" si="0"/>
        <v>44833</v>
      </c>
      <c r="W39" s="107">
        <f t="shared" si="0"/>
        <v>0.31165409613847278</v>
      </c>
      <c r="X39" s="106">
        <f t="shared" si="0"/>
        <v>46252</v>
      </c>
      <c r="Y39" s="107">
        <f t="shared" si="0"/>
        <v>0.28258266331044257</v>
      </c>
      <c r="Z39" s="106">
        <f t="shared" si="0"/>
        <v>45768</v>
      </c>
      <c r="AA39" s="107">
        <f t="shared" si="0"/>
        <v>0.28565900423794932</v>
      </c>
      <c r="AB39" s="106">
        <f t="shared" si="0"/>
        <v>44940</v>
      </c>
      <c r="AC39" s="107">
        <f t="shared" si="0"/>
        <v>0.28507088711979445</v>
      </c>
    </row>
    <row r="40" spans="1:2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15">
      <c r="A41" s="1"/>
      <c r="B41" s="108" t="s">
        <v>130</v>
      </c>
      <c r="C41" s="108"/>
      <c r="D41" s="109">
        <f>D7+D8</f>
        <v>21028</v>
      </c>
      <c r="E41" s="109"/>
      <c r="F41" s="109">
        <f t="shared" ref="F41:Z41" si="1">F7+F8</f>
        <v>23432</v>
      </c>
      <c r="G41" s="109"/>
      <c r="H41" s="109">
        <f t="shared" si="1"/>
        <v>26584</v>
      </c>
      <c r="I41" s="109"/>
      <c r="J41" s="109">
        <f t="shared" si="1"/>
        <v>33175</v>
      </c>
      <c r="K41" s="109"/>
      <c r="L41" s="109">
        <f t="shared" si="1"/>
        <v>32549</v>
      </c>
      <c r="M41" s="109"/>
      <c r="N41" s="109">
        <f t="shared" si="1"/>
        <v>33170</v>
      </c>
      <c r="O41" s="109"/>
      <c r="P41" s="109">
        <f t="shared" si="1"/>
        <v>36743</v>
      </c>
      <c r="Q41" s="109"/>
      <c r="R41" s="109">
        <f t="shared" si="1"/>
        <v>39944</v>
      </c>
      <c r="S41" s="109"/>
      <c r="T41" s="109">
        <f t="shared" si="1"/>
        <v>40793</v>
      </c>
      <c r="U41" s="109"/>
      <c r="V41" s="109">
        <f t="shared" ref="V41" si="2">V7+V8</f>
        <v>39689</v>
      </c>
      <c r="W41" s="1"/>
      <c r="X41" s="109">
        <f t="shared" ref="X41" si="3">X7+X8</f>
        <v>39233</v>
      </c>
      <c r="Y41" s="1"/>
      <c r="Z41" s="109">
        <f t="shared" si="1"/>
        <v>38416</v>
      </c>
      <c r="AA41" s="1"/>
      <c r="AB41" s="109">
        <f t="shared" ref="AB41" si="4">AB7+AB8</f>
        <v>39396</v>
      </c>
      <c r="AC41" s="1"/>
    </row>
    <row r="42" spans="1:29" x14ac:dyDescent="0.15">
      <c r="A42" s="1"/>
      <c r="B42" s="1" t="s">
        <v>131</v>
      </c>
      <c r="C42" s="1"/>
      <c r="D42" s="106">
        <f>D25+D26+D27</f>
        <v>24077</v>
      </c>
      <c r="E42" s="106"/>
      <c r="F42" s="106">
        <f>F25+F26+F27</f>
        <v>22571</v>
      </c>
      <c r="G42" s="106"/>
      <c r="H42" s="106">
        <f>H25+H26+H27</f>
        <v>22404</v>
      </c>
      <c r="I42" s="106"/>
      <c r="J42" s="106">
        <f>J25+J26+J27</f>
        <v>17606</v>
      </c>
      <c r="K42" s="106"/>
      <c r="L42" s="106">
        <f>L25+L26+L27</f>
        <v>16599</v>
      </c>
      <c r="M42" s="106"/>
      <c r="N42" s="106">
        <f>N25+N26+N27</f>
        <v>14742</v>
      </c>
      <c r="O42" s="106"/>
      <c r="P42" s="106">
        <f>P25+P26+P27</f>
        <v>15969</v>
      </c>
      <c r="Q42" s="106"/>
      <c r="R42" s="106">
        <f>R25+R26+R27</f>
        <v>17464</v>
      </c>
      <c r="S42" s="106"/>
      <c r="T42" s="106">
        <f>T25+T26+T27</f>
        <v>18226</v>
      </c>
      <c r="U42" s="106"/>
      <c r="V42" s="106">
        <f>V25+V26+V27</f>
        <v>18113</v>
      </c>
      <c r="W42" s="1"/>
      <c r="X42" s="106">
        <f>X25+X26+X27</f>
        <v>17881</v>
      </c>
      <c r="Y42" s="1"/>
      <c r="Z42" s="106">
        <f>Z25+Z26+Z27</f>
        <v>17053</v>
      </c>
      <c r="AA42" s="1"/>
      <c r="AB42" s="106">
        <f>AB25+AB26+AB27</f>
        <v>16656</v>
      </c>
      <c r="AC42" s="1"/>
    </row>
    <row r="43" spans="1:29" x14ac:dyDescent="0.15">
      <c r="A43" s="1"/>
      <c r="B43" s="110" t="s">
        <v>132</v>
      </c>
      <c r="C43" s="111"/>
      <c r="D43" s="106">
        <f>D41-D42</f>
        <v>-3049</v>
      </c>
      <c r="E43" s="106"/>
      <c r="F43" s="106">
        <f t="shared" ref="F43:Z43" si="5">F41-F42</f>
        <v>861</v>
      </c>
      <c r="G43" s="106"/>
      <c r="H43" s="106">
        <f t="shared" si="5"/>
        <v>4180</v>
      </c>
      <c r="I43" s="106"/>
      <c r="J43" s="106">
        <f t="shared" si="5"/>
        <v>15569</v>
      </c>
      <c r="K43" s="106"/>
      <c r="L43" s="106">
        <f t="shared" si="5"/>
        <v>15950</v>
      </c>
      <c r="M43" s="106"/>
      <c r="N43" s="106">
        <f t="shared" si="5"/>
        <v>18428</v>
      </c>
      <c r="O43" s="106"/>
      <c r="P43" s="106">
        <f t="shared" si="5"/>
        <v>20774</v>
      </c>
      <c r="Q43" s="106"/>
      <c r="R43" s="106">
        <f t="shared" si="5"/>
        <v>22480</v>
      </c>
      <c r="S43" s="106"/>
      <c r="T43" s="106">
        <f t="shared" si="5"/>
        <v>22567</v>
      </c>
      <c r="U43" s="106"/>
      <c r="V43" s="106">
        <f t="shared" ref="V43" si="6">V41-V42</f>
        <v>21576</v>
      </c>
      <c r="W43" s="1"/>
      <c r="X43" s="106">
        <f t="shared" ref="X43" si="7">X41-X42</f>
        <v>21352</v>
      </c>
      <c r="Y43" s="1"/>
      <c r="Z43" s="106">
        <f t="shared" si="5"/>
        <v>21363</v>
      </c>
      <c r="AA43" s="1"/>
      <c r="AB43" s="106">
        <f t="shared" ref="AB43" si="8">AB41-AB42</f>
        <v>22740</v>
      </c>
      <c r="AC43" s="1"/>
    </row>
  </sheetData>
  <mergeCells count="89">
    <mergeCell ref="B38:C38"/>
    <mergeCell ref="B32:C32"/>
    <mergeCell ref="B33:C33"/>
    <mergeCell ref="B34:C34"/>
    <mergeCell ref="B35:C35"/>
    <mergeCell ref="A36:C36"/>
    <mergeCell ref="A37:C37"/>
    <mergeCell ref="A23:A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R21:S21"/>
    <mergeCell ref="T21:U21"/>
    <mergeCell ref="V21:W21"/>
    <mergeCell ref="X21:Y21"/>
    <mergeCell ref="D21:E21"/>
    <mergeCell ref="F21:G21"/>
    <mergeCell ref="H21:I21"/>
    <mergeCell ref="J21:K21"/>
    <mergeCell ref="L21:M21"/>
    <mergeCell ref="N21:O21"/>
    <mergeCell ref="P21:Q21"/>
    <mergeCell ref="Z21:AA21"/>
    <mergeCell ref="AB21:AC21"/>
    <mergeCell ref="X20:Y20"/>
    <mergeCell ref="Z20:AA20"/>
    <mergeCell ref="AB20:AC20"/>
    <mergeCell ref="B17:C17"/>
    <mergeCell ref="A18:C18"/>
    <mergeCell ref="V20:W20"/>
    <mergeCell ref="A20:A22"/>
    <mergeCell ref="B20:C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X3:Y3"/>
    <mergeCell ref="Z3:AA3"/>
    <mergeCell ref="A19:B19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B3:AC3"/>
    <mergeCell ref="X2:Y2"/>
    <mergeCell ref="Z2:AA2"/>
    <mergeCell ref="AB2:AC2"/>
    <mergeCell ref="D3:E3"/>
    <mergeCell ref="F3:G3"/>
    <mergeCell ref="H3:I3"/>
    <mergeCell ref="J3:K3"/>
    <mergeCell ref="L3:M3"/>
    <mergeCell ref="N3:O3"/>
    <mergeCell ref="P3:Q3"/>
    <mergeCell ref="L2:M2"/>
    <mergeCell ref="N2:O2"/>
    <mergeCell ref="P2:Q2"/>
    <mergeCell ref="R2:S2"/>
    <mergeCell ref="T2:U2"/>
    <mergeCell ref="V2:W2"/>
    <mergeCell ref="A2:A4"/>
    <mergeCell ref="B2:C4"/>
    <mergeCell ref="D2:E2"/>
    <mergeCell ref="F2:G2"/>
    <mergeCell ref="H2:I2"/>
    <mergeCell ref="J2:K2"/>
    <mergeCell ref="R3:S3"/>
    <mergeCell ref="T3:U3"/>
    <mergeCell ref="V3:W3"/>
  </mergeCells>
  <phoneticPr fontId="2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3076-D054-48F0-BBB5-5120F570500B}">
  <sheetPr>
    <pageSetUpPr fitToPage="1"/>
  </sheetPr>
  <dimension ref="B1:L51"/>
  <sheetViews>
    <sheetView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3.5" x14ac:dyDescent="0.15"/>
  <cols>
    <col min="1" max="1" width="6.375" customWidth="1"/>
    <col min="2" max="2" width="4.75" customWidth="1"/>
    <col min="3" max="3" width="10.75" customWidth="1"/>
  </cols>
  <sheetData>
    <row r="1" spans="2:12" ht="18.75" x14ac:dyDescent="0.15">
      <c r="B1" s="112"/>
      <c r="C1" s="118" t="s">
        <v>133</v>
      </c>
      <c r="D1" s="118"/>
      <c r="E1" s="118"/>
      <c r="F1" s="118"/>
      <c r="G1" s="118"/>
      <c r="H1" s="113"/>
      <c r="I1" s="113"/>
      <c r="J1" s="112"/>
      <c r="K1" s="112"/>
      <c r="L1" s="112"/>
    </row>
    <row r="2" spans="2:12" x14ac:dyDescent="0.15">
      <c r="B2" s="112"/>
      <c r="C2" s="119" t="s">
        <v>134</v>
      </c>
      <c r="D2" s="119"/>
      <c r="E2" s="119"/>
      <c r="F2" s="119"/>
      <c r="G2" s="119"/>
      <c r="H2" s="114"/>
      <c r="I2" s="114"/>
      <c r="J2" s="112"/>
      <c r="K2" s="112"/>
      <c r="L2" s="112"/>
    </row>
    <row r="3" spans="2:12" x14ac:dyDescent="0.15">
      <c r="B3" s="112"/>
      <c r="C3" s="119" t="s">
        <v>135</v>
      </c>
      <c r="D3" s="119"/>
      <c r="E3" s="119"/>
      <c r="F3" s="119"/>
      <c r="G3" s="119"/>
      <c r="H3" s="114"/>
      <c r="I3" s="114"/>
      <c r="J3" s="112"/>
      <c r="K3" s="112"/>
      <c r="L3" s="112"/>
    </row>
    <row r="4" spans="2:12" ht="14.25" thickBot="1" x14ac:dyDescent="0.2">
      <c r="B4" s="115"/>
      <c r="C4" s="119" t="s">
        <v>136</v>
      </c>
      <c r="D4" s="119"/>
      <c r="E4" s="119"/>
      <c r="F4" s="119"/>
      <c r="G4" s="119"/>
      <c r="H4" s="114"/>
      <c r="I4" s="114"/>
      <c r="J4" s="112"/>
      <c r="K4" s="112"/>
      <c r="L4" s="112"/>
    </row>
    <row r="5" spans="2:12" x14ac:dyDescent="0.15">
      <c r="B5" s="194"/>
      <c r="C5" s="195"/>
      <c r="D5" s="198" t="s">
        <v>137</v>
      </c>
      <c r="E5" s="199"/>
      <c r="F5" s="199"/>
      <c r="G5" s="198" t="s">
        <v>138</v>
      </c>
      <c r="H5" s="199"/>
      <c r="I5" s="199"/>
      <c r="J5" s="198" t="s">
        <v>139</v>
      </c>
      <c r="K5" s="199"/>
      <c r="L5" s="200"/>
    </row>
    <row r="6" spans="2:12" ht="14.25" thickBot="1" x14ac:dyDescent="0.2">
      <c r="B6" s="196"/>
      <c r="C6" s="197"/>
      <c r="D6" s="155" t="s">
        <v>140</v>
      </c>
      <c r="E6" s="156" t="s">
        <v>141</v>
      </c>
      <c r="F6" s="156" t="s">
        <v>142</v>
      </c>
      <c r="G6" s="155" t="s">
        <v>140</v>
      </c>
      <c r="H6" s="156" t="s">
        <v>141</v>
      </c>
      <c r="I6" s="156" t="s">
        <v>142</v>
      </c>
      <c r="J6" s="155" t="s">
        <v>140</v>
      </c>
      <c r="K6" s="156" t="s">
        <v>141</v>
      </c>
      <c r="L6" s="157" t="s">
        <v>142</v>
      </c>
    </row>
    <row r="7" spans="2:12" ht="14.25" thickBot="1" x14ac:dyDescent="0.2">
      <c r="B7" s="201" t="s">
        <v>143</v>
      </c>
      <c r="C7" s="202"/>
      <c r="D7" s="142">
        <v>210635</v>
      </c>
      <c r="E7" s="143">
        <v>171139</v>
      </c>
      <c r="F7" s="143">
        <v>181587</v>
      </c>
      <c r="G7" s="142">
        <v>419778</v>
      </c>
      <c r="H7" s="143">
        <v>307663</v>
      </c>
      <c r="I7" s="143">
        <v>408845</v>
      </c>
      <c r="J7" s="142">
        <v>605341</v>
      </c>
      <c r="K7" s="143">
        <v>420263</v>
      </c>
      <c r="L7" s="144">
        <v>547245</v>
      </c>
    </row>
    <row r="8" spans="2:12" x14ac:dyDescent="0.15">
      <c r="B8" s="120">
        <v>1</v>
      </c>
      <c r="C8" s="121" t="s">
        <v>144</v>
      </c>
      <c r="D8" s="122">
        <v>186179</v>
      </c>
      <c r="E8" s="123">
        <v>155439</v>
      </c>
      <c r="F8" s="123">
        <v>166690</v>
      </c>
      <c r="G8" s="122">
        <v>380825</v>
      </c>
      <c r="H8" s="123">
        <v>287376</v>
      </c>
      <c r="I8" s="123">
        <v>379152</v>
      </c>
      <c r="J8" s="122">
        <v>556831</v>
      </c>
      <c r="K8" s="123">
        <v>399176</v>
      </c>
      <c r="L8" s="124">
        <v>517852</v>
      </c>
    </row>
    <row r="9" spans="2:12" x14ac:dyDescent="0.15">
      <c r="B9" s="125">
        <v>2</v>
      </c>
      <c r="C9" s="126" t="s">
        <v>145</v>
      </c>
      <c r="D9" s="127">
        <v>137179</v>
      </c>
      <c r="E9" s="128">
        <v>96481</v>
      </c>
      <c r="F9" s="128">
        <v>133664</v>
      </c>
      <c r="G9" s="127">
        <v>357312</v>
      </c>
      <c r="H9" s="128">
        <v>267264</v>
      </c>
      <c r="I9" s="128">
        <v>348166</v>
      </c>
      <c r="J9" s="127">
        <v>517302</v>
      </c>
      <c r="K9" s="128">
        <v>368764</v>
      </c>
      <c r="L9" s="129">
        <v>469466</v>
      </c>
    </row>
    <row r="10" spans="2:12" x14ac:dyDescent="0.15">
      <c r="B10" s="125">
        <v>3</v>
      </c>
      <c r="C10" s="126" t="s">
        <v>146</v>
      </c>
      <c r="D10" s="127">
        <v>199728</v>
      </c>
      <c r="E10" s="128">
        <v>130634</v>
      </c>
      <c r="F10" s="128">
        <v>172953</v>
      </c>
      <c r="G10" s="127">
        <v>404417</v>
      </c>
      <c r="H10" s="128">
        <v>300441</v>
      </c>
      <c r="I10" s="128">
        <v>392736</v>
      </c>
      <c r="J10" s="127">
        <v>588187</v>
      </c>
      <c r="K10" s="128">
        <v>419141</v>
      </c>
      <c r="L10" s="129">
        <v>534636</v>
      </c>
    </row>
    <row r="11" spans="2:12" x14ac:dyDescent="0.15">
      <c r="B11" s="125">
        <v>4</v>
      </c>
      <c r="C11" s="126" t="s">
        <v>147</v>
      </c>
      <c r="D11" s="127">
        <v>187200</v>
      </c>
      <c r="E11" s="128">
        <v>121600</v>
      </c>
      <c r="F11" s="128">
        <v>162500</v>
      </c>
      <c r="G11" s="127">
        <v>371000</v>
      </c>
      <c r="H11" s="128">
        <v>275700</v>
      </c>
      <c r="I11" s="128">
        <v>364400</v>
      </c>
      <c r="J11" s="127">
        <v>533500</v>
      </c>
      <c r="K11" s="128">
        <v>373500</v>
      </c>
      <c r="L11" s="129">
        <v>483800</v>
      </c>
    </row>
    <row r="12" spans="2:12" x14ac:dyDescent="0.15">
      <c r="B12" s="130">
        <v>5</v>
      </c>
      <c r="C12" s="131" t="s">
        <v>148</v>
      </c>
      <c r="D12" s="132">
        <v>188200</v>
      </c>
      <c r="E12" s="133">
        <v>153300</v>
      </c>
      <c r="F12" s="133">
        <v>165300</v>
      </c>
      <c r="G12" s="132">
        <v>381300</v>
      </c>
      <c r="H12" s="133">
        <v>283000</v>
      </c>
      <c r="I12" s="133">
        <v>375000</v>
      </c>
      <c r="J12" s="132">
        <v>555000</v>
      </c>
      <c r="K12" s="133">
        <v>392600</v>
      </c>
      <c r="L12" s="134">
        <v>509200</v>
      </c>
    </row>
    <row r="13" spans="2:12" x14ac:dyDescent="0.15">
      <c r="B13" s="130">
        <v>6</v>
      </c>
      <c r="C13" s="131" t="s">
        <v>149</v>
      </c>
      <c r="D13" s="132">
        <v>188362</v>
      </c>
      <c r="E13" s="133">
        <v>157615</v>
      </c>
      <c r="F13" s="133">
        <v>162962</v>
      </c>
      <c r="G13" s="132">
        <v>375292</v>
      </c>
      <c r="H13" s="133">
        <v>284015</v>
      </c>
      <c r="I13" s="133">
        <v>366712</v>
      </c>
      <c r="J13" s="132">
        <v>541112</v>
      </c>
      <c r="K13" s="133">
        <v>388515</v>
      </c>
      <c r="L13" s="134">
        <v>490312</v>
      </c>
    </row>
    <row r="14" spans="2:12" x14ac:dyDescent="0.15">
      <c r="B14" s="130">
        <v>7</v>
      </c>
      <c r="C14" s="131" t="s">
        <v>150</v>
      </c>
      <c r="D14" s="132">
        <v>154750</v>
      </c>
      <c r="E14" s="133">
        <v>141690</v>
      </c>
      <c r="F14" s="133">
        <v>145810</v>
      </c>
      <c r="G14" s="132">
        <v>320510</v>
      </c>
      <c r="H14" s="133">
        <v>265950</v>
      </c>
      <c r="I14" s="133">
        <v>321430</v>
      </c>
      <c r="J14" s="132">
        <v>480200</v>
      </c>
      <c r="K14" s="133">
        <v>372650</v>
      </c>
      <c r="L14" s="134">
        <v>464410</v>
      </c>
    </row>
    <row r="15" spans="2:12" x14ac:dyDescent="0.15">
      <c r="B15" s="130">
        <v>8</v>
      </c>
      <c r="C15" s="131" t="s">
        <v>151</v>
      </c>
      <c r="D15" s="132">
        <v>200732</v>
      </c>
      <c r="E15" s="133">
        <v>161582</v>
      </c>
      <c r="F15" s="133">
        <v>173957</v>
      </c>
      <c r="G15" s="132">
        <v>398851</v>
      </c>
      <c r="H15" s="133">
        <v>290805</v>
      </c>
      <c r="I15" s="133">
        <v>390780</v>
      </c>
      <c r="J15" s="132">
        <v>874231</v>
      </c>
      <c r="K15" s="133">
        <v>397505</v>
      </c>
      <c r="L15" s="134">
        <v>520680</v>
      </c>
    </row>
    <row r="16" spans="2:12" x14ac:dyDescent="0.15">
      <c r="B16" s="130">
        <v>9</v>
      </c>
      <c r="C16" s="131" t="s">
        <v>152</v>
      </c>
      <c r="D16" s="132">
        <v>186238</v>
      </c>
      <c r="E16" s="133">
        <v>155962</v>
      </c>
      <c r="F16" s="133">
        <v>162133</v>
      </c>
      <c r="G16" s="132">
        <v>373269</v>
      </c>
      <c r="H16" s="133">
        <v>282033</v>
      </c>
      <c r="I16" s="133">
        <v>365814</v>
      </c>
      <c r="J16" s="132">
        <v>539924</v>
      </c>
      <c r="K16" s="133">
        <v>386633</v>
      </c>
      <c r="L16" s="134">
        <v>491714</v>
      </c>
    </row>
    <row r="17" spans="2:12" x14ac:dyDescent="0.15">
      <c r="B17" s="125">
        <v>10</v>
      </c>
      <c r="C17" s="126" t="s">
        <v>153</v>
      </c>
      <c r="D17" s="127">
        <v>181680</v>
      </c>
      <c r="E17" s="128">
        <v>162940</v>
      </c>
      <c r="F17" s="128">
        <v>167600</v>
      </c>
      <c r="G17" s="127">
        <v>374710</v>
      </c>
      <c r="H17" s="128">
        <v>299160</v>
      </c>
      <c r="I17" s="128">
        <v>381570</v>
      </c>
      <c r="J17" s="127">
        <v>550250</v>
      </c>
      <c r="K17" s="128">
        <v>413860</v>
      </c>
      <c r="L17" s="129">
        <v>522070</v>
      </c>
    </row>
    <row r="18" spans="2:12" x14ac:dyDescent="0.15">
      <c r="B18" s="130">
        <v>11</v>
      </c>
      <c r="C18" s="135" t="s">
        <v>154</v>
      </c>
      <c r="D18" s="136">
        <v>184249</v>
      </c>
      <c r="E18" s="137">
        <v>118185</v>
      </c>
      <c r="F18" s="137">
        <v>158989</v>
      </c>
      <c r="G18" s="136">
        <v>367811</v>
      </c>
      <c r="H18" s="137">
        <v>269007</v>
      </c>
      <c r="I18" s="137">
        <v>358271</v>
      </c>
      <c r="J18" s="136">
        <v>530891</v>
      </c>
      <c r="K18" s="137">
        <v>367907</v>
      </c>
      <c r="L18" s="138">
        <v>480371</v>
      </c>
    </row>
    <row r="19" spans="2:12" x14ac:dyDescent="0.15">
      <c r="B19" s="130">
        <v>12</v>
      </c>
      <c r="C19" s="131" t="s">
        <v>155</v>
      </c>
      <c r="D19" s="132">
        <v>196892</v>
      </c>
      <c r="E19" s="133">
        <v>161582</v>
      </c>
      <c r="F19" s="133">
        <v>170117</v>
      </c>
      <c r="G19" s="132">
        <v>392707</v>
      </c>
      <c r="H19" s="133">
        <v>290805</v>
      </c>
      <c r="I19" s="133">
        <v>383100</v>
      </c>
      <c r="J19" s="132">
        <v>566551</v>
      </c>
      <c r="K19" s="133">
        <v>397505</v>
      </c>
      <c r="L19" s="134">
        <v>513000</v>
      </c>
    </row>
    <row r="20" spans="2:12" x14ac:dyDescent="0.15">
      <c r="B20" s="125">
        <v>13</v>
      </c>
      <c r="C20" s="126" t="s">
        <v>156</v>
      </c>
      <c r="D20" s="127">
        <v>187890</v>
      </c>
      <c r="E20" s="128">
        <v>154730</v>
      </c>
      <c r="F20" s="128">
        <v>163880</v>
      </c>
      <c r="G20" s="127">
        <v>382370</v>
      </c>
      <c r="H20" s="128">
        <v>289650</v>
      </c>
      <c r="I20" s="128">
        <v>372890</v>
      </c>
      <c r="J20" s="127">
        <v>557600</v>
      </c>
      <c r="K20" s="128">
        <v>405250</v>
      </c>
      <c r="L20" s="129">
        <v>509590</v>
      </c>
    </row>
    <row r="21" spans="2:12" x14ac:dyDescent="0.15">
      <c r="B21" s="125">
        <v>14</v>
      </c>
      <c r="C21" s="126" t="s">
        <v>157</v>
      </c>
      <c r="D21" s="127">
        <v>192400</v>
      </c>
      <c r="E21" s="128">
        <v>158900</v>
      </c>
      <c r="F21" s="128">
        <v>168400</v>
      </c>
      <c r="G21" s="127">
        <v>391600</v>
      </c>
      <c r="H21" s="128">
        <v>295000</v>
      </c>
      <c r="I21" s="128">
        <v>383200</v>
      </c>
      <c r="J21" s="127">
        <v>571000</v>
      </c>
      <c r="K21" s="128">
        <v>410700</v>
      </c>
      <c r="L21" s="129">
        <v>523100</v>
      </c>
    </row>
    <row r="22" spans="2:12" x14ac:dyDescent="0.15">
      <c r="B22" s="130">
        <v>15</v>
      </c>
      <c r="C22" s="131" t="s">
        <v>158</v>
      </c>
      <c r="D22" s="132">
        <v>193330</v>
      </c>
      <c r="E22" s="133">
        <v>154350</v>
      </c>
      <c r="F22" s="133">
        <v>167360</v>
      </c>
      <c r="G22" s="132">
        <v>391150</v>
      </c>
      <c r="H22" s="133">
        <v>285850</v>
      </c>
      <c r="I22" s="133">
        <v>379870</v>
      </c>
      <c r="J22" s="132">
        <v>568630</v>
      </c>
      <c r="K22" s="133">
        <v>397450</v>
      </c>
      <c r="L22" s="134">
        <v>516670</v>
      </c>
    </row>
    <row r="23" spans="2:12" x14ac:dyDescent="0.15">
      <c r="B23" s="125">
        <v>16</v>
      </c>
      <c r="C23" s="126" t="s">
        <v>159</v>
      </c>
      <c r="D23" s="127">
        <v>180600</v>
      </c>
      <c r="E23" s="128">
        <v>144600</v>
      </c>
      <c r="F23" s="128">
        <v>157700</v>
      </c>
      <c r="G23" s="127">
        <v>370100</v>
      </c>
      <c r="H23" s="128">
        <v>272500</v>
      </c>
      <c r="I23" s="128">
        <v>360300</v>
      </c>
      <c r="J23" s="127">
        <v>541600</v>
      </c>
      <c r="K23" s="128">
        <v>382700</v>
      </c>
      <c r="L23" s="129">
        <v>495800</v>
      </c>
    </row>
    <row r="24" spans="2:12" x14ac:dyDescent="0.15">
      <c r="B24" s="125">
        <v>17</v>
      </c>
      <c r="C24" s="126" t="s">
        <v>160</v>
      </c>
      <c r="D24" s="127">
        <v>174900</v>
      </c>
      <c r="E24" s="128">
        <v>119400</v>
      </c>
      <c r="F24" s="128">
        <v>154000</v>
      </c>
      <c r="G24" s="127">
        <v>358200</v>
      </c>
      <c r="H24" s="128">
        <v>275200</v>
      </c>
      <c r="I24" s="128">
        <v>351500</v>
      </c>
      <c r="J24" s="127">
        <v>524000</v>
      </c>
      <c r="K24" s="128">
        <v>385300</v>
      </c>
      <c r="L24" s="129">
        <v>482400</v>
      </c>
    </row>
    <row r="25" spans="2:12" x14ac:dyDescent="0.15">
      <c r="B25" s="125">
        <v>18</v>
      </c>
      <c r="C25" s="126" t="s">
        <v>161</v>
      </c>
      <c r="D25" s="127">
        <v>191900</v>
      </c>
      <c r="E25" s="128">
        <v>156700</v>
      </c>
      <c r="F25" s="128">
        <v>166400</v>
      </c>
      <c r="G25" s="127">
        <v>386200</v>
      </c>
      <c r="H25" s="128">
        <v>286600</v>
      </c>
      <c r="I25" s="128">
        <v>376500</v>
      </c>
      <c r="J25" s="127">
        <v>559900</v>
      </c>
      <c r="K25" s="128">
        <v>395600</v>
      </c>
      <c r="L25" s="129">
        <v>508800</v>
      </c>
    </row>
    <row r="26" spans="2:12" x14ac:dyDescent="0.15">
      <c r="B26" s="125">
        <v>19</v>
      </c>
      <c r="C26" s="126" t="s">
        <v>162</v>
      </c>
      <c r="D26" s="127">
        <v>196002</v>
      </c>
      <c r="E26" s="128">
        <v>127331</v>
      </c>
      <c r="F26" s="128">
        <v>171957</v>
      </c>
      <c r="G26" s="127">
        <v>399324</v>
      </c>
      <c r="H26" s="128">
        <v>293240</v>
      </c>
      <c r="I26" s="128">
        <v>391238</v>
      </c>
      <c r="J26" s="127">
        <v>582688</v>
      </c>
      <c r="K26" s="128">
        <v>410140</v>
      </c>
      <c r="L26" s="129">
        <v>534638</v>
      </c>
    </row>
    <row r="27" spans="2:12" x14ac:dyDescent="0.15">
      <c r="B27" s="130">
        <v>20</v>
      </c>
      <c r="C27" s="131" t="s">
        <v>163</v>
      </c>
      <c r="D27" s="132">
        <v>193840</v>
      </c>
      <c r="E27" s="133">
        <v>158970</v>
      </c>
      <c r="F27" s="133">
        <v>169240</v>
      </c>
      <c r="G27" s="132">
        <v>394710</v>
      </c>
      <c r="H27" s="133">
        <v>297040</v>
      </c>
      <c r="I27" s="133">
        <v>385150</v>
      </c>
      <c r="J27" s="132">
        <v>575750</v>
      </c>
      <c r="K27" s="133">
        <v>402330</v>
      </c>
      <c r="L27" s="134">
        <v>526550</v>
      </c>
    </row>
    <row r="28" spans="2:12" x14ac:dyDescent="0.15">
      <c r="B28" s="125">
        <v>21</v>
      </c>
      <c r="C28" s="126" t="s">
        <v>164</v>
      </c>
      <c r="D28" s="127">
        <v>196890</v>
      </c>
      <c r="E28" s="128">
        <v>127796</v>
      </c>
      <c r="F28" s="128">
        <v>170115</v>
      </c>
      <c r="G28" s="127">
        <v>392701</v>
      </c>
      <c r="H28" s="128">
        <v>290805</v>
      </c>
      <c r="I28" s="128">
        <v>383100</v>
      </c>
      <c r="J28" s="127">
        <v>566551</v>
      </c>
      <c r="K28" s="128">
        <v>397505</v>
      </c>
      <c r="L28" s="129">
        <v>513000</v>
      </c>
    </row>
    <row r="29" spans="2:12" x14ac:dyDescent="0.15">
      <c r="B29" s="125">
        <v>22</v>
      </c>
      <c r="C29" s="126" t="s">
        <v>165</v>
      </c>
      <c r="D29" s="127">
        <v>205133</v>
      </c>
      <c r="E29" s="128">
        <v>136038</v>
      </c>
      <c r="F29" s="128">
        <v>178357</v>
      </c>
      <c r="G29" s="127">
        <v>413247</v>
      </c>
      <c r="H29" s="128">
        <v>311346</v>
      </c>
      <c r="I29" s="128">
        <v>403641</v>
      </c>
      <c r="J29" s="127">
        <v>599392</v>
      </c>
      <c r="K29" s="128">
        <v>430346</v>
      </c>
      <c r="L29" s="129">
        <v>545841</v>
      </c>
    </row>
    <row r="30" spans="2:12" x14ac:dyDescent="0.15">
      <c r="B30" s="130">
        <v>23</v>
      </c>
      <c r="C30" s="131" t="s">
        <v>166</v>
      </c>
      <c r="D30" s="139">
        <v>183090</v>
      </c>
      <c r="E30" s="133">
        <v>151420</v>
      </c>
      <c r="F30" s="140">
        <v>158360</v>
      </c>
      <c r="G30" s="139">
        <v>365120</v>
      </c>
      <c r="H30" s="133">
        <v>272530</v>
      </c>
      <c r="I30" s="140">
        <v>356550</v>
      </c>
      <c r="J30" s="139">
        <v>526720</v>
      </c>
      <c r="K30" s="133">
        <v>372530</v>
      </c>
      <c r="L30" s="141">
        <v>477250</v>
      </c>
    </row>
    <row r="31" spans="2:12" x14ac:dyDescent="0.15">
      <c r="B31" s="125">
        <v>24</v>
      </c>
      <c r="C31" s="126" t="s">
        <v>167</v>
      </c>
      <c r="D31" s="127">
        <v>196890</v>
      </c>
      <c r="E31" s="128">
        <v>161579</v>
      </c>
      <c r="F31" s="128">
        <v>170115</v>
      </c>
      <c r="G31" s="127">
        <v>392701</v>
      </c>
      <c r="H31" s="128">
        <v>290805</v>
      </c>
      <c r="I31" s="128">
        <v>383100</v>
      </c>
      <c r="J31" s="127">
        <v>566551</v>
      </c>
      <c r="K31" s="128">
        <v>397505</v>
      </c>
      <c r="L31" s="129">
        <v>513000</v>
      </c>
    </row>
    <row r="32" spans="2:12" x14ac:dyDescent="0.15">
      <c r="B32" s="130">
        <v>25</v>
      </c>
      <c r="C32" s="131" t="s">
        <v>168</v>
      </c>
      <c r="D32" s="132">
        <v>181523</v>
      </c>
      <c r="E32" s="133">
        <v>119045</v>
      </c>
      <c r="F32" s="133">
        <v>156850</v>
      </c>
      <c r="G32" s="132">
        <v>362795</v>
      </c>
      <c r="H32" s="133">
        <v>271552</v>
      </c>
      <c r="I32" s="133">
        <v>353630</v>
      </c>
      <c r="J32" s="132">
        <v>523976</v>
      </c>
      <c r="K32" s="133">
        <v>372952</v>
      </c>
      <c r="L32" s="134">
        <v>474630</v>
      </c>
    </row>
    <row r="33" spans="2:12" x14ac:dyDescent="0.15">
      <c r="B33" s="125">
        <v>26</v>
      </c>
      <c r="C33" s="126" t="s">
        <v>169</v>
      </c>
      <c r="D33" s="127">
        <v>196680</v>
      </c>
      <c r="E33" s="128">
        <v>159690</v>
      </c>
      <c r="F33" s="128">
        <v>172880</v>
      </c>
      <c r="G33" s="127">
        <v>402780</v>
      </c>
      <c r="H33" s="128">
        <v>297850</v>
      </c>
      <c r="I33" s="128">
        <v>394380</v>
      </c>
      <c r="J33" s="127">
        <v>589280</v>
      </c>
      <c r="K33" s="128">
        <v>415850</v>
      </c>
      <c r="L33" s="129">
        <v>541680</v>
      </c>
    </row>
    <row r="34" spans="2:12" x14ac:dyDescent="0.15">
      <c r="B34" s="130">
        <v>27</v>
      </c>
      <c r="C34" s="131" t="s">
        <v>170</v>
      </c>
      <c r="D34" s="132">
        <v>180636</v>
      </c>
      <c r="E34" s="133">
        <v>148275</v>
      </c>
      <c r="F34" s="133">
        <v>157056</v>
      </c>
      <c r="G34" s="132">
        <v>360060</v>
      </c>
      <c r="H34" s="133">
        <v>268011</v>
      </c>
      <c r="I34" s="133">
        <v>353316</v>
      </c>
      <c r="J34" s="132">
        <v>519276</v>
      </c>
      <c r="K34" s="133">
        <v>367311</v>
      </c>
      <c r="L34" s="134">
        <v>472116</v>
      </c>
    </row>
    <row r="35" spans="2:12" x14ac:dyDescent="0.15">
      <c r="B35" s="130">
        <v>28</v>
      </c>
      <c r="C35" s="131" t="s">
        <v>171</v>
      </c>
      <c r="D35" s="132">
        <v>176219</v>
      </c>
      <c r="E35" s="133">
        <v>144605</v>
      </c>
      <c r="F35" s="133">
        <v>153319</v>
      </c>
      <c r="G35" s="132">
        <v>354129</v>
      </c>
      <c r="H35" s="133">
        <v>261925</v>
      </c>
      <c r="I35" s="133">
        <v>346469</v>
      </c>
      <c r="J35" s="132">
        <v>512969</v>
      </c>
      <c r="K35" s="133">
        <v>359425</v>
      </c>
      <c r="L35" s="134">
        <v>467169</v>
      </c>
    </row>
    <row r="36" spans="2:12" x14ac:dyDescent="0.15">
      <c r="B36" s="130">
        <v>29</v>
      </c>
      <c r="C36" s="131" t="s">
        <v>172</v>
      </c>
      <c r="D36" s="132">
        <v>188362</v>
      </c>
      <c r="E36" s="133">
        <v>157615</v>
      </c>
      <c r="F36" s="133">
        <v>162962</v>
      </c>
      <c r="G36" s="132">
        <v>375292</v>
      </c>
      <c r="H36" s="133">
        <v>284015</v>
      </c>
      <c r="I36" s="133">
        <v>366712</v>
      </c>
      <c r="J36" s="132">
        <v>541112</v>
      </c>
      <c r="K36" s="133">
        <v>388515</v>
      </c>
      <c r="L36" s="134">
        <v>490312</v>
      </c>
    </row>
    <row r="37" spans="2:12" x14ac:dyDescent="0.15">
      <c r="B37" s="150">
        <v>30</v>
      </c>
      <c r="C37" s="151" t="s">
        <v>173</v>
      </c>
      <c r="D37" s="152">
        <v>196880</v>
      </c>
      <c r="E37" s="153">
        <v>161570</v>
      </c>
      <c r="F37" s="153">
        <v>170100</v>
      </c>
      <c r="G37" s="152">
        <v>392690</v>
      </c>
      <c r="H37" s="153">
        <v>290790</v>
      </c>
      <c r="I37" s="153">
        <v>383080</v>
      </c>
      <c r="J37" s="152">
        <v>566530</v>
      </c>
      <c r="K37" s="153">
        <v>397490</v>
      </c>
      <c r="L37" s="154">
        <v>512980</v>
      </c>
    </row>
    <row r="38" spans="2:12" x14ac:dyDescent="0.15">
      <c r="B38" s="130">
        <v>31</v>
      </c>
      <c r="C38" s="131" t="s">
        <v>174</v>
      </c>
      <c r="D38" s="132">
        <v>181875</v>
      </c>
      <c r="E38" s="133">
        <v>148797</v>
      </c>
      <c r="F38" s="133">
        <v>159739</v>
      </c>
      <c r="G38" s="132">
        <v>371551</v>
      </c>
      <c r="H38" s="133">
        <v>276739</v>
      </c>
      <c r="I38" s="133">
        <v>363930</v>
      </c>
      <c r="J38" s="132">
        <v>542902</v>
      </c>
      <c r="K38" s="133">
        <v>385739</v>
      </c>
      <c r="L38" s="134">
        <v>498630</v>
      </c>
    </row>
    <row r="39" spans="2:12" x14ac:dyDescent="0.15">
      <c r="B39" s="125">
        <v>32</v>
      </c>
      <c r="C39" s="126" t="s">
        <v>175</v>
      </c>
      <c r="D39" s="127">
        <v>189753</v>
      </c>
      <c r="E39" s="128">
        <v>155393</v>
      </c>
      <c r="F39" s="128">
        <v>164613</v>
      </c>
      <c r="G39" s="127">
        <v>381285</v>
      </c>
      <c r="H39" s="128">
        <v>283069</v>
      </c>
      <c r="I39" s="128">
        <v>372093</v>
      </c>
      <c r="J39" s="127">
        <v>552273</v>
      </c>
      <c r="K39" s="128">
        <v>389769</v>
      </c>
      <c r="L39" s="129">
        <v>501993</v>
      </c>
    </row>
    <row r="40" spans="2:12" x14ac:dyDescent="0.15">
      <c r="B40" s="125">
        <v>33</v>
      </c>
      <c r="C40" s="126" t="s">
        <v>176</v>
      </c>
      <c r="D40" s="127">
        <v>197783</v>
      </c>
      <c r="E40" s="128">
        <v>129205</v>
      </c>
      <c r="F40" s="128">
        <v>171266</v>
      </c>
      <c r="G40" s="127">
        <v>396702</v>
      </c>
      <c r="H40" s="128">
        <v>295042</v>
      </c>
      <c r="I40" s="128">
        <v>386820</v>
      </c>
      <c r="J40" s="127">
        <v>574054</v>
      </c>
      <c r="K40" s="128">
        <v>406042</v>
      </c>
      <c r="L40" s="129">
        <v>521020</v>
      </c>
    </row>
    <row r="41" spans="2:12" x14ac:dyDescent="0.15">
      <c r="B41" s="125">
        <v>34</v>
      </c>
      <c r="C41" s="126" t="s">
        <v>177</v>
      </c>
      <c r="D41" s="127">
        <v>196800</v>
      </c>
      <c r="E41" s="128">
        <v>127700</v>
      </c>
      <c r="F41" s="128">
        <v>169900</v>
      </c>
      <c r="G41" s="127">
        <v>392500</v>
      </c>
      <c r="H41" s="128">
        <v>290700</v>
      </c>
      <c r="I41" s="128">
        <v>383000</v>
      </c>
      <c r="J41" s="127">
        <v>566400</v>
      </c>
      <c r="K41" s="128">
        <v>397400</v>
      </c>
      <c r="L41" s="129">
        <v>512900</v>
      </c>
    </row>
    <row r="42" spans="2:12" x14ac:dyDescent="0.15">
      <c r="B42" s="125">
        <v>35</v>
      </c>
      <c r="C42" s="126" t="s">
        <v>178</v>
      </c>
      <c r="D42" s="127">
        <v>196800</v>
      </c>
      <c r="E42" s="128">
        <v>161400</v>
      </c>
      <c r="F42" s="128">
        <v>169900</v>
      </c>
      <c r="G42" s="127">
        <v>392500</v>
      </c>
      <c r="H42" s="128">
        <v>290700</v>
      </c>
      <c r="I42" s="128">
        <v>383000</v>
      </c>
      <c r="J42" s="127">
        <v>566400</v>
      </c>
      <c r="K42" s="128">
        <v>397400</v>
      </c>
      <c r="L42" s="129">
        <v>512900</v>
      </c>
    </row>
    <row r="43" spans="2:12" x14ac:dyDescent="0.15">
      <c r="B43" s="125">
        <v>36</v>
      </c>
      <c r="C43" s="126" t="s">
        <v>179</v>
      </c>
      <c r="D43" s="127">
        <v>197200</v>
      </c>
      <c r="E43" s="128">
        <v>128000</v>
      </c>
      <c r="F43" s="128">
        <v>170400</v>
      </c>
      <c r="G43" s="127">
        <v>393400</v>
      </c>
      <c r="H43" s="128">
        <v>291300</v>
      </c>
      <c r="I43" s="128">
        <v>383900</v>
      </c>
      <c r="J43" s="127">
        <v>567600</v>
      </c>
      <c r="K43" s="128">
        <v>398200</v>
      </c>
      <c r="L43" s="129">
        <v>514100</v>
      </c>
    </row>
    <row r="44" spans="2:12" x14ac:dyDescent="0.15">
      <c r="B44" s="125">
        <v>37</v>
      </c>
      <c r="C44" s="126" t="s">
        <v>180</v>
      </c>
      <c r="D44" s="127">
        <v>196880</v>
      </c>
      <c r="E44" s="128">
        <v>161570</v>
      </c>
      <c r="F44" s="128">
        <v>170100</v>
      </c>
      <c r="G44" s="127">
        <v>392690</v>
      </c>
      <c r="H44" s="128">
        <v>290790</v>
      </c>
      <c r="I44" s="128">
        <v>383080</v>
      </c>
      <c r="J44" s="127">
        <v>566530</v>
      </c>
      <c r="K44" s="128">
        <v>397490</v>
      </c>
      <c r="L44" s="129">
        <v>512980</v>
      </c>
    </row>
    <row r="45" spans="2:12" x14ac:dyDescent="0.15">
      <c r="B45" s="130">
        <v>38</v>
      </c>
      <c r="C45" s="131" t="s">
        <v>181</v>
      </c>
      <c r="D45" s="132">
        <v>196800</v>
      </c>
      <c r="E45" s="133">
        <v>161400</v>
      </c>
      <c r="F45" s="133">
        <v>169900</v>
      </c>
      <c r="G45" s="132">
        <v>392500</v>
      </c>
      <c r="H45" s="133">
        <v>290700</v>
      </c>
      <c r="I45" s="133">
        <v>383000</v>
      </c>
      <c r="J45" s="132">
        <v>530300</v>
      </c>
      <c r="K45" s="133">
        <v>397400</v>
      </c>
      <c r="L45" s="134">
        <v>512900</v>
      </c>
    </row>
    <row r="46" spans="2:12" x14ac:dyDescent="0.15">
      <c r="B46" s="130">
        <v>39</v>
      </c>
      <c r="C46" s="131" t="s">
        <v>182</v>
      </c>
      <c r="D46" s="132">
        <v>182894</v>
      </c>
      <c r="E46" s="133">
        <v>121134</v>
      </c>
      <c r="F46" s="133">
        <v>159651</v>
      </c>
      <c r="G46" s="132">
        <v>370967</v>
      </c>
      <c r="H46" s="133">
        <v>277974</v>
      </c>
      <c r="I46" s="133">
        <v>362534</v>
      </c>
      <c r="J46" s="132">
        <v>540018</v>
      </c>
      <c r="K46" s="133">
        <v>386174</v>
      </c>
      <c r="L46" s="134">
        <v>493534</v>
      </c>
    </row>
    <row r="47" spans="2:12" x14ac:dyDescent="0.15">
      <c r="B47" s="130">
        <v>40</v>
      </c>
      <c r="C47" s="131" t="s">
        <v>183</v>
      </c>
      <c r="D47" s="132">
        <v>191920</v>
      </c>
      <c r="E47" s="133">
        <v>122830</v>
      </c>
      <c r="F47" s="133">
        <v>165140</v>
      </c>
      <c r="G47" s="132">
        <v>384770</v>
      </c>
      <c r="H47" s="133">
        <v>280880</v>
      </c>
      <c r="I47" s="133">
        <v>341930</v>
      </c>
      <c r="J47" s="132">
        <v>556630</v>
      </c>
      <c r="K47" s="133">
        <v>387580</v>
      </c>
      <c r="L47" s="134">
        <v>503080</v>
      </c>
    </row>
    <row r="48" spans="2:12" x14ac:dyDescent="0.15">
      <c r="B48" s="130">
        <v>41</v>
      </c>
      <c r="C48" s="131" t="s">
        <v>184</v>
      </c>
      <c r="D48" s="132">
        <v>194400</v>
      </c>
      <c r="E48" s="133">
        <v>165900</v>
      </c>
      <c r="F48" s="133">
        <v>179800</v>
      </c>
      <c r="G48" s="132">
        <v>404300</v>
      </c>
      <c r="H48" s="133">
        <v>316300</v>
      </c>
      <c r="I48" s="133">
        <v>399100</v>
      </c>
      <c r="J48" s="132">
        <v>596200</v>
      </c>
      <c r="K48" s="133">
        <v>447100</v>
      </c>
      <c r="L48" s="134">
        <v>554900</v>
      </c>
    </row>
    <row r="49" spans="2:12" x14ac:dyDescent="0.15">
      <c r="B49" s="125">
        <v>42</v>
      </c>
      <c r="C49" s="126" t="s">
        <v>185</v>
      </c>
      <c r="D49" s="127">
        <v>196880</v>
      </c>
      <c r="E49" s="128">
        <v>161570</v>
      </c>
      <c r="F49" s="128">
        <v>170100</v>
      </c>
      <c r="G49" s="127">
        <v>392690</v>
      </c>
      <c r="H49" s="128">
        <v>290790</v>
      </c>
      <c r="I49" s="128">
        <v>383080</v>
      </c>
      <c r="J49" s="127">
        <v>566530</v>
      </c>
      <c r="K49" s="128">
        <v>397490</v>
      </c>
      <c r="L49" s="129">
        <v>512980</v>
      </c>
    </row>
    <row r="50" spans="2:12" ht="14.25" thickBot="1" x14ac:dyDescent="0.2">
      <c r="B50" s="158">
        <v>43</v>
      </c>
      <c r="C50" s="159" t="s">
        <v>186</v>
      </c>
      <c r="D50" s="145">
        <v>195879</v>
      </c>
      <c r="E50" s="146">
        <v>158575</v>
      </c>
      <c r="F50" s="146">
        <v>169211</v>
      </c>
      <c r="G50" s="145">
        <v>390668</v>
      </c>
      <c r="H50" s="146">
        <v>283966</v>
      </c>
      <c r="I50" s="146">
        <v>381057</v>
      </c>
      <c r="J50" s="147">
        <v>563594</v>
      </c>
      <c r="K50" s="148">
        <v>396524</v>
      </c>
      <c r="L50" s="149">
        <v>510257</v>
      </c>
    </row>
    <row r="51" spans="2:12" ht="14.25" x14ac:dyDescent="0.15">
      <c r="B51" s="116"/>
      <c r="C51" s="117"/>
      <c r="D51" s="191"/>
      <c r="E51" s="192"/>
      <c r="F51" s="192"/>
      <c r="G51" s="193"/>
      <c r="H51" s="193"/>
      <c r="I51" s="193"/>
      <c r="J51" s="193"/>
      <c r="K51" s="193"/>
      <c r="L51" s="193"/>
    </row>
  </sheetData>
  <mergeCells count="6">
    <mergeCell ref="D51:L51"/>
    <mergeCell ref="B5:C6"/>
    <mergeCell ref="D5:F5"/>
    <mergeCell ref="G5:I5"/>
    <mergeCell ref="J5:L5"/>
    <mergeCell ref="B7:C7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2017年度大阪府内決算 </vt:lpstr>
      <vt:lpstr>2016年度大阪府内決算</vt:lpstr>
      <vt:lpstr>08－17大阪府内市町村決算推移</vt:lpstr>
      <vt:lpstr>全国ベース</vt:lpstr>
      <vt:lpstr>統一保険料との比較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大阪社保協</dc:creator>
  <cp:lastModifiedBy>osakasha</cp:lastModifiedBy>
  <cp:lastPrinted>2019-05-14T04:25:04Z</cp:lastPrinted>
  <dcterms:created xsi:type="dcterms:W3CDTF">2017-04-07T08:40:58Z</dcterms:created>
  <dcterms:modified xsi:type="dcterms:W3CDTF">2019-05-14T04:25:50Z</dcterms:modified>
</cp:coreProperties>
</file>