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16" yWindow="90" windowWidth="15480" windowHeight="11640" activeTab="0"/>
  </bookViews>
  <sheets>
    <sheet name="2014特定健診" sheetId="1" r:id="rId1"/>
    <sheet name="人間ドック助成" sheetId="2" r:id="rId2"/>
    <sheet name="2014年度がん検診実施状況" sheetId="3" r:id="rId3"/>
  </sheets>
  <definedNames>
    <definedName name="_xlnm.Print_Titles" localSheetId="0">'2014特定健診'!$1:$4</definedName>
    <definedName name="_xlnm.Print_Titles" localSheetId="2">'2014年度がん検診実施状況'!$B:$B,'2014年度がん検診実施状況'!$1:$3</definedName>
    <definedName name="_xlnm.Print_Titles" localSheetId="1">'人間ドック助成'!$1:$2</definedName>
  </definedNames>
  <calcPr fullCalcOnLoad="1"/>
</workbook>
</file>

<file path=xl/sharedStrings.xml><?xml version="1.0" encoding="utf-8"?>
<sst xmlns="http://schemas.openxmlformats.org/spreadsheetml/2006/main" count="689" uniqueCount="285">
  <si>
    <t>一般会計に占める予算割合</t>
  </si>
  <si>
    <t>大阪市</t>
  </si>
  <si>
    <t>豊中市</t>
  </si>
  <si>
    <t>池田市</t>
  </si>
  <si>
    <t>豊能町</t>
  </si>
  <si>
    <t>能勢町</t>
  </si>
  <si>
    <t>箕面市</t>
  </si>
  <si>
    <t>高槻市</t>
  </si>
  <si>
    <t>島本町</t>
  </si>
  <si>
    <t>茨木市</t>
  </si>
  <si>
    <t>吹田市</t>
  </si>
  <si>
    <t>摂津市</t>
  </si>
  <si>
    <t>守口市</t>
  </si>
  <si>
    <t>門真市</t>
  </si>
  <si>
    <t>大東市</t>
  </si>
  <si>
    <t>寝屋川市</t>
  </si>
  <si>
    <t>枚方市</t>
  </si>
  <si>
    <t>交野市</t>
  </si>
  <si>
    <t>東大阪市</t>
  </si>
  <si>
    <t>八尾市</t>
  </si>
  <si>
    <t>柏原市</t>
  </si>
  <si>
    <t>松原市</t>
  </si>
  <si>
    <t>羽曳野市</t>
  </si>
  <si>
    <t>藤井寺市</t>
  </si>
  <si>
    <t>大阪狭山市</t>
  </si>
  <si>
    <t>富田林市</t>
  </si>
  <si>
    <t>太子町</t>
  </si>
  <si>
    <t>河南町</t>
  </si>
  <si>
    <t>千早赤阪村</t>
  </si>
  <si>
    <t>河内長野市</t>
  </si>
  <si>
    <t>堺市</t>
  </si>
  <si>
    <t>和泉市</t>
  </si>
  <si>
    <t>高石市</t>
  </si>
  <si>
    <t>泉大津市</t>
  </si>
  <si>
    <t>忠岡町</t>
  </si>
  <si>
    <t>岸和田市</t>
  </si>
  <si>
    <t>貝塚市</t>
  </si>
  <si>
    <t>泉佐野市</t>
  </si>
  <si>
    <t>田尻町</t>
  </si>
  <si>
    <t>熊取町</t>
  </si>
  <si>
    <t>泉南市</t>
  </si>
  <si>
    <t>阪南市</t>
  </si>
  <si>
    <t>岬町</t>
  </si>
  <si>
    <t>国基準のみ</t>
  </si>
  <si>
    <t>追加項目</t>
  </si>
  <si>
    <t>実施形態</t>
  </si>
  <si>
    <t>個別</t>
  </si>
  <si>
    <t>集団</t>
  </si>
  <si>
    <t>受診率</t>
  </si>
  <si>
    <t>心電図</t>
  </si>
  <si>
    <t>尿酸</t>
  </si>
  <si>
    <t>尿潜血</t>
  </si>
  <si>
    <t>胃がん</t>
  </si>
  <si>
    <t>費用（円）</t>
  </si>
  <si>
    <t>大腸がん</t>
  </si>
  <si>
    <t>肺がん</t>
  </si>
  <si>
    <t>乳がん</t>
  </si>
  <si>
    <t>子宮がん</t>
  </si>
  <si>
    <t>その他健診</t>
  </si>
  <si>
    <t>助成額</t>
  </si>
  <si>
    <t>一人当助成額</t>
  </si>
  <si>
    <t>胸部Ｘ腺</t>
  </si>
  <si>
    <t>総額</t>
  </si>
  <si>
    <t>順位</t>
  </si>
  <si>
    <t>有</t>
  </si>
  <si>
    <t>無</t>
  </si>
  <si>
    <t>尿ｳﾛﾋﾞﾘﾉｰｹﾞﾝ</t>
  </si>
  <si>
    <t>合　　計</t>
  </si>
  <si>
    <t>総コレステロール</t>
  </si>
  <si>
    <t>ｸﾚｱﾁﾆﾝ</t>
  </si>
  <si>
    <t>eーＧＦＲ</t>
  </si>
  <si>
    <t>白血球血小板</t>
  </si>
  <si>
    <t>一般会計予算規模</t>
  </si>
  <si>
    <t>四條畷市</t>
  </si>
  <si>
    <t>○</t>
  </si>
  <si>
    <t>眼底検診</t>
  </si>
  <si>
    <t>無料</t>
  </si>
  <si>
    <t>助成条件等</t>
  </si>
  <si>
    <t>国保加入者のみ</t>
  </si>
  <si>
    <t>国保給付開始から1年以上経過した30歳以上75歳未満で滞納していない方に半額（上限25,000）を助成</t>
  </si>
  <si>
    <t>○</t>
  </si>
  <si>
    <t>※堺市は65歳以上及び市民税非課税世帯の方は無料</t>
  </si>
  <si>
    <t>500※</t>
  </si>
  <si>
    <t>○</t>
  </si>
  <si>
    <t>国保加入者のみ
42,000のうち30,500以内を助成</t>
  </si>
  <si>
    <t>※八尾市は65歳以上及び40歳～64歳で市民税非課税世帯の人は無料</t>
  </si>
  <si>
    <t>700※</t>
  </si>
  <si>
    <t>※豊中市は70歳以上無料。非課税世帯と生活保護世帯に減免制度あり。</t>
  </si>
  <si>
    <t>※豊能町は生活保護世帯は無料</t>
  </si>
  <si>
    <t>集団：  500
個別：1,000※</t>
  </si>
  <si>
    <t>※寝屋川市は非課税世帯、70歳以上は免除</t>
  </si>
  <si>
    <t>○</t>
  </si>
  <si>
    <t>※河南町の心電図、眼底健診は本人の希望、医師の指示により実施</t>
  </si>
  <si>
    <t>国保加入者のみ
30,000助成</t>
  </si>
  <si>
    <t>700※</t>
  </si>
  <si>
    <t>※大東市は70歳以上、国保世帯で市民税非課税世帯及び重度障害者の方は無料</t>
  </si>
  <si>
    <t>○</t>
  </si>
  <si>
    <t>胃、肺、大腸がん</t>
  </si>
  <si>
    <t>可能</t>
  </si>
  <si>
    <t>無料
500</t>
  </si>
  <si>
    <t>※島本町は国民健康保険加入者、生活保護の方は無料。その他の方は一部自己負担が必要。</t>
  </si>
  <si>
    <t>総合がん検診（3,500～7,000）　前立腺がん検診（300～1,000）</t>
  </si>
  <si>
    <t>前立腺がん（500）</t>
  </si>
  <si>
    <t>肺がん検診、大腸がん検診</t>
  </si>
  <si>
    <t>胃がん、大腸がん、肺がん</t>
  </si>
  <si>
    <t>乳がん視触診（500）</t>
  </si>
  <si>
    <t>胃がん（集団検診時のみ）、肺がん、大腸がん</t>
  </si>
  <si>
    <t>集団検診時は可能
個別検診時は医療機関による</t>
  </si>
  <si>
    <t>肺・胃・大腸がん（委託先の施設）、大腸がん（大東、四條畷医師会会員の病院）</t>
  </si>
  <si>
    <t>※千早赤阪村は国の指針の通り、対象者（大腸、乳、子宮）には無料のクーポン券を発行。</t>
  </si>
  <si>
    <t>胃がん、大腸がん、乳がん、子宮頸がん（医療機関による）</t>
  </si>
  <si>
    <t>子宮がん検診、大腸がん検診は特定検診を委託している医療機関で同時受診が可能</t>
  </si>
  <si>
    <t>無料
300</t>
  </si>
  <si>
    <t>子宮がん、肺がん、前立腺がん、乳がん（視触診のみ）</t>
  </si>
  <si>
    <t>前立腺がん（300）</t>
  </si>
  <si>
    <t>集団健診：大腸・肺・胃・前立腺がん　個別健診：大腸・前立腺がん</t>
  </si>
  <si>
    <t>国保加入者で満30歳以上　人間ドック脳ドックの費用額の7割を助成</t>
  </si>
  <si>
    <t>集団検診の胃・乳・子宮がん検診は不可</t>
  </si>
  <si>
    <t>無料
400</t>
  </si>
  <si>
    <t>胃がん、大腸がん、乳がん、子宮がん</t>
  </si>
  <si>
    <t>肝炎、骨粗鬆</t>
  </si>
  <si>
    <t>一部医療機関で可能。肺がんは集団検診のみのため不可。</t>
  </si>
  <si>
    <t>乳がん視触診単独（無料）</t>
  </si>
  <si>
    <t>肝炎ウィルス検診（500）、胸部CT検診（1,200）</t>
  </si>
  <si>
    <t>前立腺がん（無料）</t>
  </si>
  <si>
    <t>肺がん、子宮がん（集団検診）
大腸がん（個別検診）</t>
  </si>
  <si>
    <t>前立腺がん（1,500）</t>
  </si>
  <si>
    <t>不可能
全市民対象ではなく、特定検診だと対象者が限られるため</t>
  </si>
  <si>
    <t>○</t>
  </si>
  <si>
    <t>○</t>
  </si>
  <si>
    <t>国保加入1年以上、30歳以上で国保料完納者に1/2助成</t>
  </si>
  <si>
    <t>○</t>
  </si>
  <si>
    <t>○</t>
  </si>
  <si>
    <t>○</t>
  </si>
  <si>
    <t>○</t>
  </si>
  <si>
    <t>大腸がん、乳がん、子宮がん</t>
  </si>
  <si>
    <t>国保加入者のみ
人間ドック30,000　脳・肺ドック20,000</t>
  </si>
  <si>
    <t>特定健診と
同時受診</t>
  </si>
  <si>
    <t>胃・大腸・肺・子宮がん</t>
  </si>
  <si>
    <t>集団：胃、肺がん
個別：受診可能の医院あり</t>
  </si>
  <si>
    <t>○</t>
  </si>
  <si>
    <t>※大阪市は詳細な検診項目は600円必要。ただし70歳以上、老人医療費助成対象者、市民税非課税世帯の方は免除。</t>
  </si>
  <si>
    <t>国保加入者のみ7割助成
助成額上限人間ドック30,000　脳ドック22,000</t>
  </si>
  <si>
    <t>国保加入者のみ
人間ドック25,000円助成、脳ドック10,000円助成</t>
  </si>
  <si>
    <t>集団検診時のみ
個別では一部医療機関で子宮・乳がんが可能</t>
  </si>
  <si>
    <t>※四條畷市は今年度中に肺・胃・大腸・子宮・乳がんを委託できる施設が完成の予定</t>
  </si>
  <si>
    <t>不可能
市内医療機関が限られており、がん検診の実施が均一にできない</t>
  </si>
  <si>
    <t>○</t>
  </si>
  <si>
    <t>○</t>
  </si>
  <si>
    <t>30歳以上の国保加入者のみ</t>
  </si>
  <si>
    <t>30歳以上の国保加入者に対して上限30,000</t>
  </si>
  <si>
    <t>2013年度目標</t>
  </si>
  <si>
    <t>※富田林市は１３年度から特定健診は胃、大腸、肺、乳がんと同時実施</t>
  </si>
  <si>
    <t>前立腺がん（500）</t>
  </si>
  <si>
    <t>※阪南市は国保加入者は無料</t>
  </si>
  <si>
    <t>前立腺がん検診（500）　乳がん超音波１,０００円　マンモグラフィ１,５００円</t>
  </si>
  <si>
    <t>無料500</t>
  </si>
  <si>
    <t>無料1,000
1,200</t>
  </si>
  <si>
    <t>無料400
500</t>
  </si>
  <si>
    <t>無料500
700</t>
  </si>
  <si>
    <t>○</t>
  </si>
  <si>
    <t>○</t>
  </si>
  <si>
    <t>集団：無料
個別：500※</t>
  </si>
  <si>
    <t>高石市</t>
  </si>
  <si>
    <t>前立腺がん（無料）50歳以上の男性  肺がんＣＴ1000円</t>
  </si>
  <si>
    <t>○</t>
  </si>
  <si>
    <t>有無</t>
  </si>
  <si>
    <t>有</t>
  </si>
  <si>
    <t>国保加入者のみ</t>
  </si>
  <si>
    <t>資格国保加入者のみ　受診費用の半額（上限13000円）</t>
  </si>
  <si>
    <t>国保加入者のみ　半額助成</t>
  </si>
  <si>
    <t>吹田市</t>
  </si>
  <si>
    <t>富田林市</t>
  </si>
  <si>
    <t>高石市</t>
  </si>
  <si>
    <t>○</t>
  </si>
  <si>
    <t>骨粗鬆検診（500）</t>
  </si>
  <si>
    <t>国保加入者のみ 20,000助成</t>
  </si>
  <si>
    <t>未回答</t>
  </si>
  <si>
    <t xml:space="preserve">無料
</t>
  </si>
  <si>
    <t>その他あり</t>
  </si>
  <si>
    <t>○</t>
  </si>
  <si>
    <t>個別健診無料</t>
  </si>
  <si>
    <t>※和泉市は特定健診として無料で国基準で実施、市民健診として500円で独自に追加実施</t>
  </si>
  <si>
    <t>※岬町は個別も70歳以上は無料</t>
  </si>
  <si>
    <t>201406大阪社保協調査</t>
  </si>
  <si>
    <t>2013年度決算見込</t>
  </si>
  <si>
    <t>2014年度予算</t>
  </si>
  <si>
    <t>○</t>
  </si>
  <si>
    <t>対象者数(2013.4.1)</t>
  </si>
  <si>
    <t>2013年度達成</t>
  </si>
  <si>
    <t>国保加入者のみ</t>
  </si>
  <si>
    <r>
      <t>201</t>
    </r>
    <r>
      <rPr>
        <sz val="10"/>
        <color indexed="8"/>
        <rFont val="ＭＳ Ｐゴシック"/>
        <family val="3"/>
      </rPr>
      <t>3</t>
    </r>
    <r>
      <rPr>
        <sz val="10"/>
        <color indexed="8"/>
        <rFont val="ＭＳ Ｐゴシック"/>
        <family val="3"/>
      </rPr>
      <t>年度利用者</t>
    </r>
  </si>
  <si>
    <t>国保加入者　人間ドック13,000　　脳ドック15,000</t>
  </si>
  <si>
    <t>7割助成（オプションは含まない）
国保加入者のみ</t>
  </si>
  <si>
    <t xml:space="preserve">国保加入者のみ
</t>
  </si>
  <si>
    <t>1※</t>
  </si>
  <si>
    <t>国保加入者のみ</t>
  </si>
  <si>
    <t>国保加入者のみ　上限20,000</t>
  </si>
  <si>
    <t>国保被保険者のみ　　　　　　　　　　　　　　　　　　　費用の半額助成（上限18,500）</t>
  </si>
  <si>
    <t>国保加入者のみ　　　　　　　　　　　　　　　　　　　　人間ドック10000円　人間ドック+脳ドック20000円</t>
  </si>
  <si>
    <t>国保加入者　30,000円上限</t>
  </si>
  <si>
    <t>2013年度
決算</t>
  </si>
  <si>
    <t>2014年度
予算</t>
  </si>
  <si>
    <t>無料　　　　
喀痰400</t>
  </si>
  <si>
    <t>国保加入者は保健センターでの実施29回分で可能医療機関では胃がんを除く健診が個別に対応可</t>
  </si>
  <si>
    <t>前立腺がん腫瘍マーカー（500円）25.3％</t>
  </si>
  <si>
    <t>大腸がん、子宮がん、前立腺がん腫瘍マーカー検査、肺がん、乳がん</t>
  </si>
  <si>
    <t>市立医療保健センター実施で可能　医療機関で胃、肺、大腸が可能</t>
  </si>
  <si>
    <t>胃、大腸、肺、乳の4検診を同時実施可</t>
  </si>
  <si>
    <t>乳がん、子宮がんは医療機関によって可
胃・肺・大腸がん健診と同時可能</t>
  </si>
  <si>
    <t>集団健診は保健センターと新堂診療所で設定</t>
  </si>
  <si>
    <t>胃がん、大腸がん</t>
  </si>
  <si>
    <t>胃ガン、肺がん、大腸がんは可　クーポン券で大腸がん可</t>
  </si>
  <si>
    <t>胃がん、大腸がん、肺がん、乳がん、子宮がん</t>
  </si>
  <si>
    <t>子宮頸部体部がんセット（1,000）　肝炎ウィルス（無料）</t>
  </si>
  <si>
    <t>レディース健診（乳がん、骨密度）</t>
  </si>
  <si>
    <t>前立腺がん（600）</t>
  </si>
  <si>
    <t>前立腺がん（個別検診）50歳以上の男性（500）</t>
  </si>
  <si>
    <t>医療機関によって対応が異なる</t>
  </si>
  <si>
    <t>前立腺がん（無料）29.5％</t>
  </si>
  <si>
    <t>胃がん、肺がん、大腸がんはすべての日程で同時可　乳がん、子宮がんは日程による</t>
  </si>
  <si>
    <t>医療機関によって異なる</t>
  </si>
  <si>
    <t>集団では肺・胃・大腸がんが可能
個別は医療機関による</t>
  </si>
  <si>
    <t>日曜健診で特定とがん健診同時実施の予定</t>
  </si>
  <si>
    <t>2014年度特定健診実施内容一覧</t>
  </si>
  <si>
    <t>2014年度健診項目</t>
  </si>
  <si>
    <t>無料</t>
  </si>
  <si>
    <t>2014年度費用負担（円）</t>
  </si>
  <si>
    <t>1人当</t>
  </si>
  <si>
    <t>2014年受診率目標</t>
  </si>
  <si>
    <t>2013年度人間ドック助成</t>
  </si>
  <si>
    <t>2013受診率</t>
  </si>
  <si>
    <t>視触診400　　　マンモ900</t>
  </si>
  <si>
    <t>総合がん(胃肺大腸)検診1500　総合がん(胃肺大腸子宮乳)検診2900</t>
  </si>
  <si>
    <t>600～
1,000</t>
  </si>
  <si>
    <t>500～
3,000</t>
  </si>
  <si>
    <t>200～
600</t>
  </si>
  <si>
    <t>100～
800</t>
  </si>
  <si>
    <t>300～
1,300</t>
  </si>
  <si>
    <t>500～
2,400</t>
  </si>
  <si>
    <t>100
500</t>
  </si>
  <si>
    <t>胃・大腸・肺・前立腺がん</t>
  </si>
  <si>
    <t>前立腺がん（2,000）5.5％</t>
  </si>
  <si>
    <t>700
1,000</t>
  </si>
  <si>
    <t>100
400</t>
  </si>
  <si>
    <t>1,200
1,500</t>
  </si>
  <si>
    <t>500
1,000</t>
  </si>
  <si>
    <t>700～
1,000</t>
  </si>
  <si>
    <t>2,000
700</t>
  </si>
  <si>
    <t>500
2,000</t>
  </si>
  <si>
    <t>600
1,500</t>
  </si>
  <si>
    <t>100
400</t>
  </si>
  <si>
    <t>100
1,000</t>
  </si>
  <si>
    <t>500
1,000</t>
  </si>
  <si>
    <t>1,000
2,000</t>
  </si>
  <si>
    <t>前立腺がん（500）</t>
  </si>
  <si>
    <t>1,000
500</t>
  </si>
  <si>
    <t>500
1,000</t>
  </si>
  <si>
    <t>※大阪市は費用負担総合コース14,000円（11,000円）重点コース8,000円（4,000円）※45歳（昭和41年生）無料〔注　（　）内は特定検診と同時受診の場合〕</t>
  </si>
  <si>
    <t>○</t>
  </si>
  <si>
    <t>無料
ハイリスク400</t>
  </si>
  <si>
    <t>無料～1500</t>
  </si>
  <si>
    <t>乳がん超音波は30歳代のみ1000肝炎ウィルス1000</t>
  </si>
  <si>
    <t>集団検診は検診日によっては特定健診と合同実施(子宮がんはのぞく)</t>
  </si>
  <si>
    <t>集計中</t>
  </si>
  <si>
    <t>前立腺がん（700）　14.4%</t>
  </si>
  <si>
    <t>大腸がん、子宮がん、乳がん、肺がん、前立腺がん（一部医療機関で可能）</t>
  </si>
  <si>
    <t>○</t>
  </si>
  <si>
    <t>○</t>
  </si>
  <si>
    <t xml:space="preserve">
無料　　　2,000</t>
  </si>
  <si>
    <t>国保加入者のみ、市の契約金額の７割相当額</t>
  </si>
  <si>
    <t>※</t>
  </si>
  <si>
    <t>※</t>
  </si>
  <si>
    <t>島本町</t>
  </si>
  <si>
    <t>500
2,000</t>
  </si>
  <si>
    <t>500　800</t>
  </si>
  <si>
    <t>200～
400</t>
  </si>
  <si>
    <t>前立腺がん（1,000）</t>
  </si>
  <si>
    <t>前立腺がん（個別のみ500）</t>
  </si>
  <si>
    <t>※</t>
  </si>
  <si>
    <t>前立腺がん500円　肝炎ウイルス５００円　　ピロリ菌</t>
  </si>
  <si>
    <t>肺がん、前立腺がん　胃・大腸・乳がん</t>
  </si>
  <si>
    <t>※</t>
  </si>
  <si>
    <t>2014年度ガン検診実施状況調査　大阪社保協2014.07現在</t>
  </si>
  <si>
    <t>前立腺がん　７００円　　　　　　乳がんエコー５００円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</si>
</sst>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Red]\-#,##0\ "/>
  </numFmts>
  <fonts count="48">
    <font>
      <sz val="11"/>
      <color theme="1"/>
      <name val="Calibri"/>
      <family val="3"/>
    </font>
    <font>
      <sz val="11"/>
      <color indexed="8"/>
      <name val="ＭＳ Ｐゴシック"/>
      <family val="3"/>
    </font>
    <font>
      <sz val="6"/>
      <name val="ＭＳ Ｐゴシック"/>
      <family val="3"/>
    </font>
    <font>
      <sz val="16"/>
      <color indexed="8"/>
      <name val="ＭＳ Ｐゴシック"/>
      <family val="3"/>
    </font>
    <font>
      <sz val="11"/>
      <name val="ＭＳ Ｐゴシック"/>
      <family val="3"/>
    </font>
    <font>
      <sz val="10"/>
      <color indexed="8"/>
      <name val="ＭＳ Ｐゴシック"/>
      <family val="3"/>
    </font>
    <font>
      <b/>
      <sz val="14"/>
      <color indexed="8"/>
      <name val="ＭＳ Ｐゴシック"/>
      <family val="3"/>
    </font>
    <font>
      <sz val="8"/>
      <color indexed="8"/>
      <name val="ＭＳ Ｐゴシック"/>
      <family val="3"/>
    </font>
    <font>
      <sz val="10"/>
      <color indexed="8"/>
      <name val="ＭＳ Ｐ明朝"/>
      <family val="1"/>
    </font>
    <font>
      <sz val="9"/>
      <color indexed="8"/>
      <name val="ＭＳ Ｐゴシック"/>
      <family val="3"/>
    </font>
    <font>
      <b/>
      <sz val="14"/>
      <color indexed="8"/>
      <name val="ＭＳ Ｐ明朝"/>
      <family val="1"/>
    </font>
    <font>
      <sz val="18"/>
      <color indexed="8"/>
      <name val="ＭＳ Ｐ明朝"/>
      <family val="1"/>
    </font>
    <font>
      <sz val="11"/>
      <color indexed="8"/>
      <name val="ＭＳ Ｐ明朝"/>
      <family val="1"/>
    </font>
    <font>
      <sz val="11"/>
      <name val="ＭＳ Ｐ明朝"/>
      <family val="1"/>
    </font>
    <font>
      <sz val="9"/>
      <color indexed="8"/>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medium"/>
      <right style="medium"/>
      <top/>
      <bottom style="thin"/>
    </border>
    <border>
      <left style="medium"/>
      <right style="medium"/>
      <top style="thin"/>
      <bottom style="thin"/>
    </border>
    <border>
      <left style="medium"/>
      <right style="thin"/>
      <top style="thin"/>
      <bottom style="thin"/>
    </border>
    <border>
      <left style="thin"/>
      <right style="medium"/>
      <top/>
      <bottom style="thin"/>
    </border>
    <border>
      <left/>
      <right style="thin"/>
      <top style="thin"/>
      <bottom style="thin"/>
    </border>
    <border>
      <left style="thin"/>
      <right/>
      <top style="thin"/>
      <bottom style="thin"/>
    </border>
    <border>
      <left style="thin"/>
      <right style="medium"/>
      <top style="thin"/>
      <bottom style="thin"/>
    </border>
    <border>
      <left style="medium"/>
      <right style="thin"/>
      <top/>
      <bottom style="thin"/>
    </border>
    <border>
      <left style="thin"/>
      <right/>
      <top/>
      <bottom style="thin"/>
    </border>
    <border>
      <left/>
      <right style="thin"/>
      <top/>
      <bottom style="thin"/>
    </border>
    <border>
      <left style="thin"/>
      <right style="thin"/>
      <top style="medium"/>
      <bottom style="thin"/>
    </border>
    <border>
      <left style="thin"/>
      <right style="thin"/>
      <top style="thin"/>
      <bottom style="medium"/>
    </border>
    <border>
      <left style="thin"/>
      <right/>
      <top style="thin"/>
      <bottom style="medium"/>
    </border>
    <border>
      <left style="thin"/>
      <right style="medium"/>
      <top style="thin"/>
      <bottom style="medium"/>
    </border>
    <border>
      <left/>
      <right style="thin"/>
      <top style="thin"/>
      <bottom style="medium"/>
    </border>
    <border>
      <left/>
      <right/>
      <top/>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thin"/>
      <bottom/>
    </border>
    <border>
      <left style="medium"/>
      <right style="thin"/>
      <top style="thin"/>
      <bottom/>
    </border>
    <border>
      <left style="thin"/>
      <right style="thin"/>
      <top style="thin"/>
      <bottom/>
    </border>
    <border>
      <left style="thin"/>
      <right/>
      <top style="thin"/>
      <bottom/>
    </border>
    <border>
      <left style="thin"/>
      <right style="medium"/>
      <top style="thin"/>
      <bottom/>
    </border>
    <border>
      <left style="medium"/>
      <right style="thin"/>
      <top style="thin"/>
      <bottom style="medium"/>
    </border>
    <border>
      <left style="medium"/>
      <right style="medium"/>
      <top style="thin"/>
      <bottom style="medium"/>
    </border>
    <border>
      <left style="medium"/>
      <right style="medium"/>
      <top style="medium"/>
      <bottom/>
    </border>
    <border>
      <left style="medium"/>
      <right style="medium"/>
      <top/>
      <bottom/>
    </border>
    <border>
      <left style="medium"/>
      <right style="medium"/>
      <top/>
      <bottom style="medium"/>
    </border>
    <border>
      <left style="medium"/>
      <right style="thin"/>
      <top/>
      <bottom style="medium"/>
    </border>
    <border>
      <left style="thin"/>
      <right style="thin"/>
      <top/>
      <bottom style="medium"/>
    </border>
    <border>
      <left style="medium"/>
      <right/>
      <top style="medium"/>
      <bottom style="thin"/>
    </border>
    <border>
      <left/>
      <right/>
      <top style="medium"/>
      <bottom style="thin"/>
    </border>
    <border>
      <left/>
      <right style="medium"/>
      <top style="medium"/>
      <bottom style="thin"/>
    </border>
    <border>
      <left style="thin"/>
      <right style="medium"/>
      <top/>
      <bottom style="medium"/>
    </border>
    <border>
      <left style="thin"/>
      <right style="medium"/>
      <top style="medium"/>
      <bottom/>
    </border>
    <border>
      <left style="thin"/>
      <right style="medium"/>
      <top/>
      <bottom/>
    </border>
    <border>
      <left/>
      <right/>
      <top style="medium"/>
      <bottom/>
    </border>
    <border>
      <left/>
      <right style="thin"/>
      <top style="medium"/>
      <bottom/>
    </border>
    <border>
      <left/>
      <right/>
      <top/>
      <bottom style="thin"/>
    </border>
    <border>
      <left style="medium"/>
      <right style="thin"/>
      <top style="medium"/>
      <bottom style="thin"/>
    </border>
    <border>
      <left style="thin"/>
      <right style="medium"/>
      <top style="medium"/>
      <bottom style="thin"/>
    </border>
    <border>
      <left style="thin"/>
      <right style="thin"/>
      <top/>
      <bottom/>
    </border>
    <border>
      <left/>
      <right style="thin"/>
      <top style="medium"/>
      <bottom style="thin"/>
    </border>
    <border>
      <left style="thin"/>
      <right/>
      <top style="medium"/>
      <bottom style="thin"/>
    </border>
    <border>
      <left/>
      <right style="thin"/>
      <top style="thin"/>
      <bottom/>
    </border>
    <border>
      <left/>
      <right style="thin"/>
      <top/>
      <bottom style="medium"/>
    </border>
    <border>
      <left style="medium"/>
      <right/>
      <top style="thin"/>
      <bottom style="medium"/>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37">
    <xf numFmtId="0" fontId="0" fillId="0" borderId="0" xfId="0" applyFont="1" applyAlignment="1">
      <alignment vertical="center"/>
    </xf>
    <xf numFmtId="0" fontId="0" fillId="0" borderId="0" xfId="0" applyFill="1" applyAlignment="1">
      <alignment vertical="center"/>
    </xf>
    <xf numFmtId="176" fontId="1" fillId="0" borderId="10" xfId="42" applyNumberFormat="1" applyFont="1" applyFill="1" applyBorder="1" applyAlignment="1">
      <alignment horizontal="center" vertical="center" shrinkToFit="1"/>
    </xf>
    <xf numFmtId="176" fontId="1" fillId="0" borderId="10" xfId="42" applyNumberFormat="1" applyFont="1" applyFill="1" applyBorder="1" applyAlignment="1">
      <alignment horizontal="center" vertical="center" shrinkToFit="1"/>
    </xf>
    <xf numFmtId="176" fontId="1" fillId="0" borderId="11" xfId="42" applyNumberFormat="1" applyFont="1" applyFill="1" applyBorder="1" applyAlignment="1">
      <alignment horizontal="center" vertical="center" shrinkToFit="1"/>
    </xf>
    <xf numFmtId="0" fontId="0" fillId="0" borderId="12" xfId="0" applyFill="1" applyBorder="1" applyAlignment="1">
      <alignment horizontal="left" vertical="center" indent="1" shrinkToFit="1"/>
    </xf>
    <xf numFmtId="0" fontId="0" fillId="0" borderId="13" xfId="0" applyFill="1" applyBorder="1" applyAlignment="1">
      <alignment horizontal="left" vertical="center" indent="1" shrinkToFit="1"/>
    </xf>
    <xf numFmtId="176" fontId="1" fillId="0" borderId="14" xfId="42" applyNumberFormat="1" applyFont="1" applyFill="1" applyBorder="1" applyAlignment="1">
      <alignment horizontal="center" vertical="center" shrinkToFit="1"/>
    </xf>
    <xf numFmtId="0" fontId="4" fillId="0" borderId="15" xfId="49" applyNumberFormat="1" applyFont="1" applyFill="1" applyBorder="1" applyAlignment="1">
      <alignment horizontal="right"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3" xfId="0" applyFill="1" applyBorder="1" applyAlignment="1">
      <alignment horizontal="center" vertical="center"/>
    </xf>
    <xf numFmtId="177" fontId="4" fillId="0" borderId="13" xfId="49" applyNumberFormat="1" applyFont="1" applyFill="1" applyBorder="1" applyAlignment="1">
      <alignment horizontal="right" vertical="center" shrinkToFit="1"/>
    </xf>
    <xf numFmtId="38" fontId="1" fillId="0" borderId="14" xfId="49" applyFont="1" applyFill="1" applyBorder="1" applyAlignment="1">
      <alignment vertical="center"/>
    </xf>
    <xf numFmtId="38" fontId="1" fillId="0" borderId="10" xfId="49" applyFont="1" applyFill="1" applyBorder="1" applyAlignment="1">
      <alignment vertical="center"/>
    </xf>
    <xf numFmtId="38" fontId="1" fillId="0" borderId="18" xfId="49" applyFont="1" applyFill="1" applyBorder="1" applyAlignment="1">
      <alignment vertical="center"/>
    </xf>
    <xf numFmtId="38" fontId="1" fillId="0" borderId="16" xfId="49" applyFont="1" applyFill="1" applyBorder="1" applyAlignment="1">
      <alignment vertical="center"/>
    </xf>
    <xf numFmtId="0" fontId="0" fillId="0" borderId="0" xfId="0" applyFont="1" applyFill="1" applyAlignment="1">
      <alignment vertical="center"/>
    </xf>
    <xf numFmtId="0" fontId="0" fillId="0" borderId="12" xfId="0" applyFont="1" applyFill="1" applyBorder="1" applyAlignment="1">
      <alignment horizontal="left" vertical="center" indent="1" shrinkToFit="1"/>
    </xf>
    <xf numFmtId="0" fontId="1" fillId="0" borderId="19" xfId="0" applyFont="1" applyFill="1" applyBorder="1" applyAlignment="1">
      <alignment horizontal="center" vertical="center"/>
    </xf>
    <xf numFmtId="38" fontId="1" fillId="0" borderId="11" xfId="49" applyFont="1" applyFill="1" applyBorder="1" applyAlignment="1">
      <alignment horizontal="right" vertical="center"/>
    </xf>
    <xf numFmtId="38" fontId="1" fillId="0" borderId="20" xfId="49" applyFont="1" applyFill="1" applyBorder="1" applyAlignment="1">
      <alignment horizontal="right" vertical="center"/>
    </xf>
    <xf numFmtId="38" fontId="1" fillId="0" borderId="18" xfId="49" applyFont="1" applyFill="1" applyBorder="1" applyAlignment="1">
      <alignment horizontal="right" vertical="center"/>
    </xf>
    <xf numFmtId="0" fontId="0" fillId="0" borderId="13" xfId="0" applyFont="1" applyFill="1" applyBorder="1" applyAlignment="1">
      <alignment horizontal="left" vertical="center" indent="1" shrinkToFit="1"/>
    </xf>
    <xf numFmtId="0" fontId="1" fillId="0" borderId="14" xfId="0" applyFont="1" applyFill="1" applyBorder="1" applyAlignment="1">
      <alignment horizontal="center" vertical="center"/>
    </xf>
    <xf numFmtId="38" fontId="9" fillId="0" borderId="10" xfId="49" applyFont="1" applyFill="1" applyBorder="1" applyAlignment="1">
      <alignment vertical="center" wrapText="1"/>
    </xf>
    <xf numFmtId="38" fontId="1" fillId="0" borderId="17" xfId="49" applyFont="1" applyFill="1" applyBorder="1" applyAlignment="1">
      <alignment horizontal="right" vertical="center"/>
    </xf>
    <xf numFmtId="0" fontId="9" fillId="0" borderId="10" xfId="0" applyFont="1" applyFill="1" applyBorder="1" applyAlignment="1">
      <alignment vertical="center" wrapText="1"/>
    </xf>
    <xf numFmtId="38" fontId="1" fillId="0" borderId="10" xfId="49" applyFont="1" applyFill="1" applyBorder="1" applyAlignment="1">
      <alignment horizontal="right" vertical="center"/>
    </xf>
    <xf numFmtId="0" fontId="1" fillId="0" borderId="17" xfId="0" applyFont="1" applyFill="1" applyBorder="1" applyAlignment="1">
      <alignment horizontal="right" vertical="center"/>
    </xf>
    <xf numFmtId="3" fontId="9" fillId="0" borderId="10" xfId="0" applyNumberFormat="1" applyFont="1" applyFill="1" applyBorder="1" applyAlignment="1">
      <alignment vertical="center" wrapText="1"/>
    </xf>
    <xf numFmtId="0" fontId="9" fillId="0" borderId="10" xfId="0" applyFont="1" applyFill="1" applyBorder="1" applyAlignment="1">
      <alignment vertical="center" wrapText="1"/>
    </xf>
    <xf numFmtId="38" fontId="1" fillId="0" borderId="17" xfId="49" applyFont="1" applyFill="1" applyBorder="1" applyAlignment="1">
      <alignment vertical="center"/>
    </xf>
    <xf numFmtId="0" fontId="0" fillId="0" borderId="10" xfId="0" applyFill="1" applyBorder="1" applyAlignment="1">
      <alignment vertical="center"/>
    </xf>
    <xf numFmtId="176" fontId="0" fillId="0" borderId="10" xfId="0" applyNumberFormat="1" applyFill="1" applyBorder="1" applyAlignment="1">
      <alignment vertical="center"/>
    </xf>
    <xf numFmtId="3" fontId="0" fillId="0" borderId="13" xfId="0" applyNumberFormat="1" applyFill="1" applyBorder="1" applyAlignment="1">
      <alignment horizontal="center" vertical="center"/>
    </xf>
    <xf numFmtId="3" fontId="9" fillId="0" borderId="10" xfId="0" applyNumberFormat="1" applyFont="1" applyFill="1" applyBorder="1" applyAlignment="1">
      <alignment vertical="center" wrapText="1"/>
    </xf>
    <xf numFmtId="176" fontId="1" fillId="0" borderId="19" xfId="42" applyNumberFormat="1" applyFont="1" applyFill="1" applyBorder="1" applyAlignment="1">
      <alignment horizontal="center" vertical="center" shrinkToFit="1"/>
    </xf>
    <xf numFmtId="0" fontId="5" fillId="0" borderId="21" xfId="0" applyFont="1" applyFill="1" applyBorder="1" applyAlignment="1">
      <alignment horizontal="left" vertical="center" wrapText="1" shrinkToFit="1"/>
    </xf>
    <xf numFmtId="0" fontId="0" fillId="0" borderId="11" xfId="0" applyFill="1" applyBorder="1" applyAlignment="1">
      <alignment horizontal="center" vertical="center"/>
    </xf>
    <xf numFmtId="0" fontId="0" fillId="0" borderId="20" xfId="0" applyFill="1" applyBorder="1" applyAlignment="1">
      <alignment horizontal="center" vertical="center"/>
    </xf>
    <xf numFmtId="0" fontId="0" fillId="0" borderId="15" xfId="0" applyFill="1" applyBorder="1" applyAlignment="1">
      <alignment horizontal="center" vertical="center"/>
    </xf>
    <xf numFmtId="0" fontId="0" fillId="0" borderId="12" xfId="0" applyFill="1" applyBorder="1" applyAlignment="1">
      <alignment horizontal="center" vertical="center" wrapText="1"/>
    </xf>
    <xf numFmtId="177" fontId="4" fillId="0" borderId="12" xfId="49" applyNumberFormat="1" applyFont="1" applyFill="1" applyBorder="1" applyAlignment="1">
      <alignment horizontal="right" vertical="center" shrinkToFit="1"/>
    </xf>
    <xf numFmtId="38" fontId="1" fillId="0" borderId="19" xfId="49" applyFont="1" applyFill="1" applyBorder="1" applyAlignment="1">
      <alignment horizontal="right" vertical="center"/>
    </xf>
    <xf numFmtId="38" fontId="1" fillId="0" borderId="11" xfId="49" applyFont="1" applyFill="1" applyBorder="1" applyAlignment="1">
      <alignment vertical="center"/>
    </xf>
    <xf numFmtId="38" fontId="1" fillId="0" borderId="15" xfId="49" applyFont="1" applyFill="1" applyBorder="1" applyAlignment="1">
      <alignment vertical="center"/>
    </xf>
    <xf numFmtId="38" fontId="1" fillId="0" borderId="21" xfId="49" applyFont="1" applyFill="1" applyBorder="1" applyAlignment="1">
      <alignment vertical="center"/>
    </xf>
    <xf numFmtId="38" fontId="1" fillId="0" borderId="20" xfId="49" applyFont="1" applyFill="1" applyBorder="1" applyAlignment="1">
      <alignment vertical="center"/>
    </xf>
    <xf numFmtId="38" fontId="9" fillId="0" borderId="22" xfId="49" applyFont="1" applyFill="1" applyBorder="1" applyAlignment="1">
      <alignment horizontal="left" vertical="center" wrapText="1"/>
    </xf>
    <xf numFmtId="0" fontId="9"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0" fillId="0" borderId="13" xfId="0" applyFill="1" applyBorder="1" applyAlignment="1">
      <alignment horizontal="center" vertical="center" wrapText="1"/>
    </xf>
    <xf numFmtId="0" fontId="0" fillId="0" borderId="10" xfId="0" applyFill="1" applyBorder="1" applyAlignment="1">
      <alignment horizontal="center" vertical="center" shrinkToFit="1"/>
    </xf>
    <xf numFmtId="3" fontId="0" fillId="0" borderId="14" xfId="0" applyNumberFormat="1" applyFill="1" applyBorder="1" applyAlignment="1">
      <alignment horizontal="right" vertical="center"/>
    </xf>
    <xf numFmtId="0" fontId="0" fillId="0" borderId="18" xfId="0" applyFill="1" applyBorder="1" applyAlignment="1">
      <alignment vertical="center"/>
    </xf>
    <xf numFmtId="3" fontId="0" fillId="0" borderId="16" xfId="0" applyNumberFormat="1" applyFill="1" applyBorder="1" applyAlignment="1">
      <alignment vertical="center"/>
    </xf>
    <xf numFmtId="0" fontId="1" fillId="0" borderId="13" xfId="0" applyFont="1" applyFill="1" applyBorder="1" applyAlignment="1">
      <alignment horizontal="center" vertical="center" wrapText="1"/>
    </xf>
    <xf numFmtId="38" fontId="4" fillId="0" borderId="14" xfId="49" applyFont="1" applyFill="1" applyBorder="1" applyAlignment="1">
      <alignment vertical="center"/>
    </xf>
    <xf numFmtId="38" fontId="4" fillId="0" borderId="10" xfId="49" applyFont="1" applyFill="1" applyBorder="1" applyAlignment="1">
      <alignment vertical="center"/>
    </xf>
    <xf numFmtId="38" fontId="4" fillId="0" borderId="18" xfId="49" applyFont="1" applyFill="1" applyBorder="1" applyAlignment="1">
      <alignment vertical="center"/>
    </xf>
    <xf numFmtId="38" fontId="4" fillId="0" borderId="16" xfId="49" applyFont="1" applyFill="1" applyBorder="1" applyAlignment="1">
      <alignment vertical="center"/>
    </xf>
    <xf numFmtId="38" fontId="4" fillId="0" borderId="17" xfId="49" applyFont="1" applyFill="1" applyBorder="1" applyAlignment="1">
      <alignment vertical="center"/>
    </xf>
    <xf numFmtId="38" fontId="9" fillId="0" borderId="10" xfId="49" applyFont="1" applyFill="1" applyBorder="1" applyAlignment="1">
      <alignment vertical="center" wrapText="1"/>
    </xf>
    <xf numFmtId="0" fontId="12" fillId="0" borderId="10" xfId="0" applyFont="1" applyFill="1" applyBorder="1" applyAlignment="1">
      <alignment horizontal="left" vertical="top" wrapText="1"/>
    </xf>
    <xf numFmtId="0" fontId="6" fillId="0" borderId="0" xfId="0" applyFont="1" applyFill="1" applyAlignment="1">
      <alignment vertical="center"/>
    </xf>
    <xf numFmtId="0" fontId="5" fillId="0" borderId="23"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0" fillId="0" borderId="26" xfId="0" applyFill="1" applyBorder="1" applyAlignment="1">
      <alignment horizontal="center" vertical="center"/>
    </xf>
    <xf numFmtId="0" fontId="0" fillId="0" borderId="23" xfId="0"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xf>
    <xf numFmtId="176" fontId="0" fillId="0" borderId="0" xfId="0" applyNumberFormat="1" applyFill="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5" fillId="0" borderId="29" xfId="0" applyFont="1" applyFill="1" applyBorder="1" applyAlignment="1">
      <alignment horizontal="center" vertical="center" wrapText="1"/>
    </xf>
    <xf numFmtId="0" fontId="1" fillId="0" borderId="30" xfId="0" applyFont="1" applyFill="1" applyBorder="1" applyAlignment="1">
      <alignment horizontal="center" vertical="center"/>
    </xf>
    <xf numFmtId="0" fontId="5" fillId="0" borderId="3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0" fillId="0" borderId="32" xfId="0" applyFont="1" applyFill="1" applyBorder="1" applyAlignment="1">
      <alignment horizontal="left" vertical="center" indent="1" shrinkToFit="1"/>
    </xf>
    <xf numFmtId="0" fontId="1" fillId="0" borderId="33" xfId="0" applyFont="1" applyFill="1" applyBorder="1" applyAlignment="1">
      <alignment horizontal="center" vertical="center"/>
    </xf>
    <xf numFmtId="0" fontId="9" fillId="0" borderId="34" xfId="0" applyFont="1" applyFill="1" applyBorder="1" applyAlignment="1">
      <alignment vertical="center" wrapText="1"/>
    </xf>
    <xf numFmtId="38" fontId="1" fillId="0" borderId="34" xfId="49" applyFont="1" applyFill="1" applyBorder="1" applyAlignment="1">
      <alignment horizontal="right" vertical="center"/>
    </xf>
    <xf numFmtId="38" fontId="1" fillId="0" borderId="35" xfId="49" applyFont="1" applyFill="1" applyBorder="1" applyAlignment="1">
      <alignment horizontal="right" vertical="center"/>
    </xf>
    <xf numFmtId="38" fontId="1" fillId="0" borderId="36" xfId="49" applyFont="1" applyFill="1" applyBorder="1" applyAlignment="1">
      <alignment horizontal="right" vertical="center"/>
    </xf>
    <xf numFmtId="0" fontId="0" fillId="0" borderId="28" xfId="0" applyFont="1" applyFill="1" applyBorder="1" applyAlignment="1">
      <alignment horizontal="left" vertical="center" indent="1"/>
    </xf>
    <xf numFmtId="0" fontId="1" fillId="0" borderId="37" xfId="0" applyFont="1" applyFill="1" applyBorder="1" applyAlignment="1">
      <alignment horizontal="center" vertical="center"/>
    </xf>
    <xf numFmtId="38" fontId="1" fillId="0" borderId="23" xfId="49" applyFont="1" applyFill="1" applyBorder="1" applyAlignment="1">
      <alignment vertical="center"/>
    </xf>
    <xf numFmtId="38" fontId="1" fillId="0" borderId="23" xfId="49" applyFont="1" applyFill="1" applyBorder="1" applyAlignment="1">
      <alignment horizontal="right" vertical="center" shrinkToFit="1"/>
    </xf>
    <xf numFmtId="38" fontId="1" fillId="0" borderId="24" xfId="49" applyFont="1" applyFill="1" applyBorder="1" applyAlignment="1">
      <alignment horizontal="right" vertical="center" shrinkToFit="1"/>
    </xf>
    <xf numFmtId="38" fontId="1" fillId="0" borderId="25" xfId="49" applyFont="1" applyFill="1" applyBorder="1" applyAlignment="1">
      <alignment horizontal="right" vertical="center" shrinkToFit="1"/>
    </xf>
    <xf numFmtId="0" fontId="0" fillId="0" borderId="21" xfId="0" applyFill="1" applyBorder="1" applyAlignment="1">
      <alignment horizontal="center" vertical="center"/>
    </xf>
    <xf numFmtId="0" fontId="0" fillId="0" borderId="10" xfId="0" applyFill="1" applyBorder="1" applyAlignment="1">
      <alignment horizontal="center" vertical="center"/>
    </xf>
    <xf numFmtId="0" fontId="0" fillId="0" borderId="18" xfId="0" applyFill="1" applyBorder="1" applyAlignment="1">
      <alignment horizontal="center" vertical="center"/>
    </xf>
    <xf numFmtId="38" fontId="1" fillId="0" borderId="0" xfId="49" applyFont="1" applyFill="1" applyBorder="1" applyAlignment="1">
      <alignment horizontal="right" vertical="center" wrapText="1"/>
    </xf>
    <xf numFmtId="0" fontId="9" fillId="0" borderId="13" xfId="0" applyFont="1" applyFill="1" applyBorder="1" applyAlignment="1">
      <alignment horizontal="left" vertical="center" wrapText="1"/>
    </xf>
    <xf numFmtId="0" fontId="9" fillId="0" borderId="0" xfId="0" applyFont="1" applyFill="1" applyAlignment="1">
      <alignment horizontal="center" vertical="center"/>
    </xf>
    <xf numFmtId="0" fontId="0" fillId="0" borderId="36" xfId="0" applyFill="1" applyBorder="1" applyAlignment="1">
      <alignment horizontal="center" vertical="center"/>
    </xf>
    <xf numFmtId="0" fontId="0" fillId="0" borderId="38" xfId="0" applyFill="1" applyBorder="1" applyAlignment="1">
      <alignment horizontal="left" vertical="center" indent="1" shrinkToFit="1"/>
    </xf>
    <xf numFmtId="176" fontId="1" fillId="0" borderId="37" xfId="42" applyNumberFormat="1" applyFont="1" applyFill="1" applyBorder="1" applyAlignment="1">
      <alignment horizontal="center" vertical="center" shrinkToFit="1"/>
    </xf>
    <xf numFmtId="176" fontId="1" fillId="0" borderId="23" xfId="42" applyNumberFormat="1" applyFont="1" applyFill="1" applyBorder="1" applyAlignment="1">
      <alignment horizontal="center" vertical="center" shrinkToFit="1"/>
    </xf>
    <xf numFmtId="0" fontId="4" fillId="0" borderId="25" xfId="49" applyNumberFormat="1" applyFont="1" applyFill="1" applyBorder="1" applyAlignment="1">
      <alignment horizontal="right"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9" fillId="0" borderId="38" xfId="0" applyFont="1" applyFill="1" applyBorder="1" applyAlignment="1">
      <alignment horizontal="left" vertical="center" wrapText="1"/>
    </xf>
    <xf numFmtId="177" fontId="4" fillId="0" borderId="38" xfId="49" applyNumberFormat="1" applyFont="1" applyFill="1" applyBorder="1" applyAlignment="1">
      <alignment horizontal="right" vertical="center" shrinkToFit="1"/>
    </xf>
    <xf numFmtId="38" fontId="1" fillId="0" borderId="37" xfId="49" applyFont="1" applyFill="1" applyBorder="1" applyAlignment="1">
      <alignment vertical="center"/>
    </xf>
    <xf numFmtId="38" fontId="1" fillId="0" borderId="23" xfId="49" applyFont="1" applyFill="1" applyBorder="1" applyAlignment="1">
      <alignment vertical="center"/>
    </xf>
    <xf numFmtId="38" fontId="1" fillId="0" borderId="25" xfId="49" applyFont="1" applyFill="1" applyBorder="1" applyAlignment="1">
      <alignment vertical="center"/>
    </xf>
    <xf numFmtId="38" fontId="1" fillId="0" borderId="26" xfId="49" applyFont="1" applyFill="1" applyBorder="1" applyAlignment="1">
      <alignment vertical="center"/>
    </xf>
    <xf numFmtId="38" fontId="1" fillId="0" borderId="24" xfId="49" applyFont="1" applyFill="1" applyBorder="1" applyAlignment="1">
      <alignment vertical="center"/>
    </xf>
    <xf numFmtId="0" fontId="0" fillId="0" borderId="0" xfId="0" applyFill="1" applyBorder="1" applyAlignment="1">
      <alignment horizontal="left" vertical="center" indent="1"/>
    </xf>
    <xf numFmtId="0" fontId="0" fillId="0" borderId="0" xfId="0" applyFill="1" applyBorder="1" applyAlignment="1">
      <alignment vertical="center"/>
    </xf>
    <xf numFmtId="0" fontId="8" fillId="0" borderId="0" xfId="0" applyFont="1" applyFill="1" applyAlignment="1">
      <alignment vertical="center"/>
    </xf>
    <xf numFmtId="0" fontId="8" fillId="0" borderId="0" xfId="0" applyFont="1" applyFill="1" applyAlignment="1">
      <alignment horizontal="center" vertical="center"/>
    </xf>
    <xf numFmtId="0" fontId="5" fillId="0" borderId="0" xfId="0" applyFont="1" applyFill="1" applyAlignment="1">
      <alignment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0" fillId="0" borderId="33"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36"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21" xfId="0" applyFill="1" applyBorder="1" applyAlignment="1">
      <alignment horizontal="center" vertical="center"/>
    </xf>
    <xf numFmtId="0" fontId="0" fillId="0" borderId="39"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10" xfId="0" applyFill="1" applyBorder="1" applyAlignment="1">
      <alignment horizontal="center" vertical="center"/>
    </xf>
    <xf numFmtId="0" fontId="0" fillId="0" borderId="18" xfId="0" applyFill="1" applyBorder="1" applyAlignment="1">
      <alignment horizontal="center" vertical="center"/>
    </xf>
    <xf numFmtId="0" fontId="0" fillId="0" borderId="53" xfId="0" applyFill="1" applyBorder="1" applyAlignment="1">
      <alignment horizontal="center" vertical="center"/>
    </xf>
    <xf numFmtId="0" fontId="0" fillId="0" borderId="22" xfId="0" applyFill="1" applyBorder="1" applyAlignment="1">
      <alignment horizontal="center" vertical="center"/>
    </xf>
    <xf numFmtId="0" fontId="0" fillId="0" borderId="54" xfId="0" applyFill="1" applyBorder="1" applyAlignment="1">
      <alignment horizontal="center" vertical="center"/>
    </xf>
    <xf numFmtId="0" fontId="0" fillId="0" borderId="14" xfId="0" applyFill="1" applyBorder="1" applyAlignment="1">
      <alignment horizontal="center" vertical="center" wrapText="1"/>
    </xf>
    <xf numFmtId="0" fontId="0" fillId="0" borderId="37" xfId="0" applyFill="1" applyBorder="1" applyAlignment="1">
      <alignment horizontal="center" vertical="center" wrapText="1"/>
    </xf>
    <xf numFmtId="0" fontId="8" fillId="0" borderId="0" xfId="0" applyFont="1" applyFill="1" applyAlignment="1">
      <alignment horizontal="left" vertical="center"/>
    </xf>
    <xf numFmtId="176" fontId="8" fillId="0" borderId="0" xfId="42"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Border="1" applyAlignment="1">
      <alignment vertical="center"/>
    </xf>
    <xf numFmtId="176" fontId="8" fillId="0" borderId="0" xfId="42" applyNumberFormat="1" applyFont="1" applyFill="1" applyBorder="1" applyAlignment="1">
      <alignment vertical="center"/>
    </xf>
    <xf numFmtId="176" fontId="0" fillId="0" borderId="34" xfId="0" applyNumberFormat="1" applyFill="1" applyBorder="1" applyAlignment="1">
      <alignment horizontal="center" vertical="center" wrapText="1"/>
    </xf>
    <xf numFmtId="0" fontId="0" fillId="0" borderId="55" xfId="0" applyFill="1" applyBorder="1" applyAlignment="1">
      <alignment vertical="center" wrapText="1"/>
    </xf>
    <xf numFmtId="0" fontId="0" fillId="0" borderId="11" xfId="0" applyFill="1" applyBorder="1" applyAlignment="1">
      <alignment vertical="center" wrapText="1"/>
    </xf>
    <xf numFmtId="0" fontId="0" fillId="0" borderId="53"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33" xfId="0" applyFill="1" applyBorder="1" applyAlignment="1">
      <alignment horizontal="center" vertical="center"/>
    </xf>
    <xf numFmtId="0" fontId="0" fillId="0" borderId="42" xfId="0" applyFill="1" applyBorder="1" applyAlignment="1">
      <alignment horizontal="center" vertical="center"/>
    </xf>
    <xf numFmtId="0" fontId="0" fillId="0" borderId="34" xfId="0" applyFill="1" applyBorder="1" applyAlignment="1">
      <alignment horizontal="center" vertical="center"/>
    </xf>
    <xf numFmtId="0" fontId="0" fillId="0" borderId="43" xfId="0" applyFill="1" applyBorder="1" applyAlignment="1">
      <alignment horizontal="center" vertical="center"/>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6" fillId="0" borderId="27" xfId="0" applyFont="1" applyFill="1" applyBorder="1" applyAlignment="1">
      <alignment horizontal="left" vertical="center"/>
    </xf>
    <xf numFmtId="0" fontId="8" fillId="0" borderId="0" xfId="0" applyFont="1" applyFill="1" applyAlignment="1">
      <alignment horizontal="left" vertical="top"/>
    </xf>
    <xf numFmtId="0" fontId="10" fillId="0" borderId="0" xfId="0" applyFont="1" applyFill="1" applyAlignment="1">
      <alignment horizontal="left" vertical="top"/>
    </xf>
    <xf numFmtId="0" fontId="11" fillId="0" borderId="0" xfId="0" applyFont="1" applyFill="1" applyAlignment="1">
      <alignment horizontal="left" vertical="top"/>
    </xf>
    <xf numFmtId="0" fontId="12" fillId="0" borderId="0" xfId="0" applyFont="1" applyFill="1" applyAlignment="1">
      <alignment horizontal="left" vertical="top"/>
    </xf>
    <xf numFmtId="0" fontId="12" fillId="0" borderId="39" xfId="0" applyFont="1" applyFill="1" applyBorder="1" applyAlignment="1">
      <alignment horizontal="left" vertical="top"/>
    </xf>
    <xf numFmtId="0" fontId="12" fillId="0" borderId="53" xfId="0" applyFont="1" applyFill="1" applyBorder="1" applyAlignment="1">
      <alignment horizontal="left" vertical="top"/>
    </xf>
    <xf numFmtId="0" fontId="12" fillId="0" borderId="22" xfId="0" applyFont="1" applyFill="1" applyBorder="1" applyAlignment="1">
      <alignment horizontal="left" vertical="top"/>
    </xf>
    <xf numFmtId="0" fontId="12" fillId="0" borderId="57" xfId="0" applyFont="1" applyFill="1" applyBorder="1" applyAlignment="1">
      <alignment horizontal="left" vertical="top"/>
    </xf>
    <xf numFmtId="0" fontId="12" fillId="0" borderId="44" xfId="0" applyFont="1" applyFill="1" applyBorder="1" applyAlignment="1">
      <alignment horizontal="left" vertical="top" wrapText="1"/>
    </xf>
    <xf numFmtId="0" fontId="12" fillId="0" borderId="22" xfId="0" applyFont="1" applyFill="1" applyBorder="1" applyAlignment="1">
      <alignment horizontal="left" vertical="top" wrapText="1"/>
    </xf>
    <xf numFmtId="0" fontId="12" fillId="0" borderId="22" xfId="0" applyFont="1" applyFill="1" applyBorder="1" applyAlignment="1">
      <alignment horizontal="left" vertical="top" wrapText="1" shrinkToFit="1"/>
    </xf>
    <xf numFmtId="0" fontId="12" fillId="0" borderId="48" xfId="0" applyFont="1" applyFill="1" applyBorder="1" applyAlignment="1">
      <alignment horizontal="left" vertical="top" wrapText="1" shrinkToFit="1"/>
    </xf>
    <xf numFmtId="0" fontId="12" fillId="0" borderId="41" xfId="0" applyFont="1" applyFill="1" applyBorder="1" applyAlignment="1">
      <alignment horizontal="left" vertical="top"/>
    </xf>
    <xf numFmtId="0" fontId="12" fillId="0" borderId="37" xfId="0" applyFont="1" applyFill="1" applyBorder="1" applyAlignment="1">
      <alignment horizontal="left" vertical="top" wrapText="1"/>
    </xf>
    <xf numFmtId="0" fontId="12" fillId="0" borderId="23" xfId="0" applyFont="1" applyFill="1" applyBorder="1" applyAlignment="1">
      <alignment horizontal="left" vertical="top" wrapText="1"/>
    </xf>
    <xf numFmtId="0" fontId="12" fillId="0" borderId="24" xfId="0" applyFont="1" applyFill="1" applyBorder="1" applyAlignment="1">
      <alignment horizontal="left" vertical="top" wrapText="1"/>
    </xf>
    <xf numFmtId="0" fontId="12" fillId="0" borderId="60" xfId="0" applyFont="1" applyFill="1" applyBorder="1" applyAlignment="1">
      <alignment horizontal="left" vertical="top" wrapText="1"/>
    </xf>
    <xf numFmtId="0" fontId="12" fillId="0" borderId="23" xfId="0" applyFont="1" applyFill="1" applyBorder="1" applyAlignment="1">
      <alignment horizontal="left" vertical="top" wrapText="1"/>
    </xf>
    <xf numFmtId="0" fontId="12" fillId="0" borderId="23" xfId="0" applyFont="1" applyFill="1" applyBorder="1" applyAlignment="1">
      <alignment horizontal="left" vertical="top" wrapText="1" shrinkToFit="1"/>
    </xf>
    <xf numFmtId="0" fontId="12" fillId="0" borderId="47" xfId="0" applyFont="1" applyFill="1" applyBorder="1" applyAlignment="1">
      <alignment horizontal="left" vertical="top" wrapText="1" shrinkToFit="1"/>
    </xf>
    <xf numFmtId="0" fontId="12" fillId="0" borderId="12" xfId="0" applyFont="1" applyFill="1" applyBorder="1" applyAlignment="1">
      <alignment horizontal="left" vertical="top" shrinkToFit="1"/>
    </xf>
    <xf numFmtId="38" fontId="12" fillId="0" borderId="19" xfId="49" applyFont="1" applyFill="1" applyBorder="1" applyAlignment="1">
      <alignment horizontal="left" vertical="top" wrapText="1"/>
    </xf>
    <xf numFmtId="176" fontId="12" fillId="0" borderId="11" xfId="42" applyNumberFormat="1" applyFont="1" applyFill="1" applyBorder="1" applyAlignment="1">
      <alignment horizontal="left" vertical="top"/>
    </xf>
    <xf numFmtId="38" fontId="12" fillId="0" borderId="11" xfId="49" applyFont="1" applyFill="1" applyBorder="1" applyAlignment="1">
      <alignment horizontal="left" vertical="top"/>
    </xf>
    <xf numFmtId="38" fontId="12" fillId="0" borderId="11" xfId="49" applyFont="1" applyFill="1" applyBorder="1" applyAlignment="1">
      <alignment horizontal="left" vertical="top" wrapText="1"/>
    </xf>
    <xf numFmtId="176" fontId="12" fillId="0" borderId="11" xfId="42" applyNumberFormat="1" applyFont="1" applyFill="1" applyBorder="1" applyAlignment="1">
      <alignment horizontal="left" vertical="top" wrapText="1"/>
    </xf>
    <xf numFmtId="176" fontId="12" fillId="0" borderId="15" xfId="42" applyNumberFormat="1" applyFont="1" applyFill="1" applyBorder="1" applyAlignment="1">
      <alignment horizontal="left" vertical="top"/>
    </xf>
    <xf numFmtId="0" fontId="8" fillId="0" borderId="0" xfId="0" applyFont="1" applyFill="1" applyAlignment="1">
      <alignment horizontal="left" vertical="top" wrapText="1"/>
    </xf>
    <xf numFmtId="0" fontId="12" fillId="0" borderId="11" xfId="0" applyFont="1" applyFill="1" applyBorder="1" applyAlignment="1">
      <alignment horizontal="left" vertical="top" wrapText="1"/>
    </xf>
    <xf numFmtId="0" fontId="12" fillId="0" borderId="13" xfId="0" applyFont="1" applyFill="1" applyBorder="1" applyAlignment="1">
      <alignment horizontal="left" vertical="top" shrinkToFit="1"/>
    </xf>
    <xf numFmtId="38" fontId="12" fillId="0" borderId="14" xfId="49" applyFont="1" applyFill="1" applyBorder="1" applyAlignment="1">
      <alignment horizontal="left" vertical="top"/>
    </xf>
    <xf numFmtId="176" fontId="12" fillId="0" borderId="10" xfId="42" applyNumberFormat="1" applyFont="1" applyFill="1" applyBorder="1" applyAlignment="1">
      <alignment horizontal="left" vertical="top"/>
    </xf>
    <xf numFmtId="38" fontId="12" fillId="0" borderId="10" xfId="49" applyFont="1" applyFill="1" applyBorder="1" applyAlignment="1">
      <alignment horizontal="left" vertical="top" wrapText="1"/>
    </xf>
    <xf numFmtId="38" fontId="12" fillId="0" borderId="10" xfId="49" applyFont="1" applyFill="1" applyBorder="1" applyAlignment="1">
      <alignment horizontal="left" vertical="top"/>
    </xf>
    <xf numFmtId="176" fontId="12" fillId="0" borderId="18" xfId="42" applyNumberFormat="1" applyFont="1" applyFill="1" applyBorder="1" applyAlignment="1">
      <alignment horizontal="left" vertical="top"/>
    </xf>
    <xf numFmtId="0" fontId="12" fillId="0" borderId="16" xfId="0" applyFont="1" applyFill="1" applyBorder="1" applyAlignment="1">
      <alignment horizontal="left" vertical="top" wrapText="1"/>
    </xf>
    <xf numFmtId="38" fontId="12" fillId="0" borderId="14" xfId="49" applyFont="1" applyFill="1" applyBorder="1" applyAlignment="1">
      <alignment horizontal="left" vertical="top" wrapText="1"/>
    </xf>
    <xf numFmtId="176" fontId="12" fillId="0" borderId="10" xfId="42" applyNumberFormat="1" applyFont="1" applyFill="1" applyBorder="1" applyAlignment="1">
      <alignment horizontal="left" vertical="top" wrapText="1"/>
    </xf>
    <xf numFmtId="0" fontId="8" fillId="0" borderId="10" xfId="0" applyFont="1" applyFill="1" applyBorder="1" applyAlignment="1">
      <alignment horizontal="left" vertical="top" wrapText="1"/>
    </xf>
    <xf numFmtId="10" fontId="12" fillId="0" borderId="10" xfId="42" applyNumberFormat="1" applyFont="1" applyFill="1" applyBorder="1" applyAlignment="1">
      <alignment horizontal="left" vertical="top"/>
    </xf>
    <xf numFmtId="10" fontId="12" fillId="0" borderId="18" xfId="42" applyNumberFormat="1" applyFont="1" applyFill="1" applyBorder="1" applyAlignment="1">
      <alignment horizontal="left" vertical="top"/>
    </xf>
    <xf numFmtId="38" fontId="14" fillId="0" borderId="10" xfId="49" applyFont="1" applyFill="1" applyBorder="1" applyAlignment="1">
      <alignment horizontal="left" vertical="top" wrapText="1"/>
    </xf>
    <xf numFmtId="0" fontId="13" fillId="0" borderId="10" xfId="43" applyFont="1" applyFill="1" applyBorder="1" applyAlignment="1" applyProtection="1">
      <alignment horizontal="left" vertical="top" wrapText="1"/>
      <protection/>
    </xf>
    <xf numFmtId="0" fontId="13" fillId="0" borderId="16" xfId="43" applyFont="1" applyFill="1" applyBorder="1" applyAlignment="1" applyProtection="1">
      <alignment horizontal="left" vertical="top" wrapText="1"/>
      <protection/>
    </xf>
    <xf numFmtId="0" fontId="12" fillId="0" borderId="32" xfId="0" applyFont="1" applyFill="1" applyBorder="1" applyAlignment="1">
      <alignment horizontal="left" vertical="top" indent="1" shrinkToFit="1"/>
    </xf>
    <xf numFmtId="0" fontId="12" fillId="0" borderId="33" xfId="0" applyFont="1" applyFill="1" applyBorder="1" applyAlignment="1">
      <alignment horizontal="left" vertical="top"/>
    </xf>
    <xf numFmtId="176" fontId="12" fillId="0" borderId="34" xfId="42" applyNumberFormat="1" applyFont="1" applyFill="1" applyBorder="1" applyAlignment="1">
      <alignment horizontal="left" vertical="top"/>
    </xf>
    <xf numFmtId="0" fontId="12" fillId="0" borderId="34" xfId="0" applyFont="1" applyFill="1" applyBorder="1" applyAlignment="1">
      <alignment horizontal="left" vertical="top"/>
    </xf>
    <xf numFmtId="176" fontId="12" fillId="0" borderId="36" xfId="42" applyNumberFormat="1" applyFont="1" applyFill="1" applyBorder="1" applyAlignment="1">
      <alignment horizontal="left" vertical="top"/>
    </xf>
    <xf numFmtId="0" fontId="13" fillId="0" borderId="58" xfId="43" applyFont="1" applyFill="1" applyBorder="1" applyAlignment="1" applyProtection="1">
      <alignment horizontal="left" vertical="top" wrapText="1"/>
      <protection/>
    </xf>
    <xf numFmtId="0" fontId="12" fillId="0" borderId="34" xfId="0" applyFont="1" applyFill="1" applyBorder="1" applyAlignment="1">
      <alignment horizontal="left" vertical="top" wrapText="1"/>
    </xf>
    <xf numFmtId="0" fontId="12" fillId="0" borderId="50" xfId="0" applyFont="1" applyFill="1" applyBorder="1" applyAlignment="1">
      <alignment horizontal="left" vertical="top" indent="1" shrinkToFit="1"/>
    </xf>
    <xf numFmtId="38" fontId="13" fillId="0" borderId="50" xfId="49" applyFont="1" applyFill="1" applyBorder="1" applyAlignment="1">
      <alignment horizontal="left" vertical="top" wrapText="1"/>
    </xf>
    <xf numFmtId="0" fontId="0" fillId="0" borderId="50" xfId="0" applyBorder="1" applyAlignment="1">
      <alignment horizontal="left" vertical="top" wrapText="1"/>
    </xf>
    <xf numFmtId="0" fontId="12" fillId="0" borderId="0" xfId="0" applyFont="1" applyFill="1" applyBorder="1" applyAlignment="1">
      <alignment horizontal="left" vertical="top"/>
    </xf>
    <xf numFmtId="0" fontId="12" fillId="0" borderId="0" xfId="0" applyFont="1" applyFill="1" applyBorder="1" applyAlignment="1">
      <alignment horizontal="left" vertical="top" shrinkToFit="1"/>
    </xf>
    <xf numFmtId="0" fontId="12" fillId="0" borderId="0" xfId="0" applyFont="1" applyFill="1" applyAlignment="1">
      <alignment horizontal="left" vertical="top" shrinkToFit="1"/>
    </xf>
    <xf numFmtId="0" fontId="14" fillId="0" borderId="0" xfId="0" applyFont="1" applyFill="1" applyBorder="1" applyAlignment="1">
      <alignment horizontal="left" vertical="top" shrinkToFit="1"/>
    </xf>
    <xf numFmtId="38" fontId="12" fillId="0" borderId="11" xfId="49" applyFont="1" applyFill="1" applyBorder="1" applyAlignment="1">
      <alignment vertical="top" shrinkToFit="1"/>
    </xf>
    <xf numFmtId="38" fontId="13" fillId="0" borderId="11" xfId="49" applyFont="1" applyFill="1" applyBorder="1" applyAlignment="1">
      <alignment vertical="top"/>
    </xf>
    <xf numFmtId="10" fontId="12" fillId="0" borderId="15" xfId="42" applyNumberFormat="1" applyFont="1" applyFill="1" applyBorder="1" applyAlignment="1">
      <alignment vertical="top" shrinkToFit="1"/>
    </xf>
    <xf numFmtId="38" fontId="12" fillId="0" borderId="10" xfId="49" applyFont="1" applyFill="1" applyBorder="1" applyAlignment="1">
      <alignment vertical="top" shrinkToFit="1"/>
    </xf>
    <xf numFmtId="38" fontId="13" fillId="0" borderId="10" xfId="49" applyFont="1" applyFill="1" applyBorder="1" applyAlignment="1">
      <alignment vertical="top"/>
    </xf>
    <xf numFmtId="10" fontId="12" fillId="0" borderId="18" xfId="42" applyNumberFormat="1" applyFont="1" applyFill="1" applyBorder="1" applyAlignment="1">
      <alignment vertical="top" shrinkToFit="1"/>
    </xf>
    <xf numFmtId="38" fontId="12" fillId="0" borderId="10" xfId="49" applyFont="1" applyFill="1" applyBorder="1" applyAlignment="1">
      <alignment vertical="top"/>
    </xf>
    <xf numFmtId="38" fontId="12" fillId="0" borderId="34" xfId="49" applyFont="1" applyFill="1" applyBorder="1" applyAlignment="1">
      <alignment vertical="top"/>
    </xf>
    <xf numFmtId="38" fontId="13" fillId="0" borderId="23" xfId="49" applyFont="1" applyFill="1" applyBorder="1" applyAlignment="1">
      <alignment vertical="top"/>
    </xf>
    <xf numFmtId="10" fontId="12" fillId="0" borderId="25" xfId="42" applyNumberFormat="1" applyFont="1" applyFill="1" applyBorder="1" applyAlignment="1">
      <alignment vertical="top"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9525</xdr:colOff>
      <xdr:row>1</xdr:row>
      <xdr:rowOff>9525</xdr:rowOff>
    </xdr:to>
    <xdr:pic>
      <xdr:nvPicPr>
        <xdr:cNvPr id="1" name="Picture 1"/>
        <xdr:cNvPicPr preferRelativeResize="1">
          <a:picLocks noChangeAspect="1"/>
        </xdr:cNvPicPr>
      </xdr:nvPicPr>
      <xdr:blipFill>
        <a:blip r:embed="rId1"/>
        <a:stretch>
          <a:fillRect/>
        </a:stretch>
      </xdr:blipFill>
      <xdr:spPr>
        <a:xfrm>
          <a:off x="161925" y="314325"/>
          <a:ext cx="9525" cy="95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66"/>
  <sheetViews>
    <sheetView tabSelected="1" zoomScalePageLayoutView="0" workbookViewId="0" topLeftCell="A1">
      <pane xSplit="2" ySplit="4" topLeftCell="C32" activePane="bottomRight" state="frozen"/>
      <selection pane="topLeft" activeCell="A1" sqref="A1"/>
      <selection pane="topRight" activeCell="C1" sqref="C1"/>
      <selection pane="bottomLeft" activeCell="A4" sqref="A4"/>
      <selection pane="bottomRight" activeCell="A1" sqref="A1"/>
    </sheetView>
  </sheetViews>
  <sheetFormatPr defaultColWidth="9.140625" defaultRowHeight="15"/>
  <cols>
    <col min="1" max="1" width="2.7109375" style="100" customWidth="1"/>
    <col min="2" max="2" width="10.140625" style="1" customWidth="1"/>
    <col min="3" max="4" width="7.00390625" style="1" customWidth="1"/>
    <col min="5" max="5" width="5.28125" style="1" customWidth="1"/>
    <col min="6" max="6" width="4.421875" style="1" customWidth="1"/>
    <col min="7" max="17" width="3.140625" style="73" customWidth="1"/>
    <col min="18" max="18" width="10.140625" style="1" customWidth="1"/>
    <col min="19" max="20" width="4.00390625" style="1" customWidth="1"/>
    <col min="21" max="21" width="8.7109375" style="1" customWidth="1"/>
    <col min="22" max="22" width="11.28125" style="1" customWidth="1"/>
    <col min="23" max="23" width="8.28125" style="1" customWidth="1"/>
    <col min="24" max="24" width="7.28125" style="1" customWidth="1"/>
    <col min="25" max="25" width="11.8515625" style="1" customWidth="1"/>
    <col min="26" max="26" width="7.00390625" style="1" customWidth="1"/>
    <col min="27" max="27" width="8.00390625" style="75" customWidth="1"/>
    <col min="28" max="28" width="21.00390625" style="1" customWidth="1"/>
    <col min="29" max="29" width="12.8515625" style="1" customWidth="1"/>
    <col min="30" max="31" width="13.421875" style="1" customWidth="1"/>
    <col min="32" max="16384" width="9.00390625" style="1" customWidth="1"/>
  </cols>
  <sheetData>
    <row r="1" spans="2:18" ht="24.75" customHeight="1" thickBot="1">
      <c r="B1" s="65" t="s">
        <v>224</v>
      </c>
      <c r="R1" s="74" t="s">
        <v>184</v>
      </c>
    </row>
    <row r="2" spans="2:27" ht="18.75" customHeight="1">
      <c r="B2" s="120"/>
      <c r="C2" s="127" t="s">
        <v>48</v>
      </c>
      <c r="D2" s="128"/>
      <c r="E2" s="129"/>
      <c r="F2" s="143" t="s">
        <v>225</v>
      </c>
      <c r="G2" s="144"/>
      <c r="H2" s="144"/>
      <c r="I2" s="144"/>
      <c r="J2" s="144"/>
      <c r="K2" s="144"/>
      <c r="L2" s="144"/>
      <c r="M2" s="144"/>
      <c r="N2" s="144"/>
      <c r="O2" s="144"/>
      <c r="P2" s="144"/>
      <c r="Q2" s="145"/>
      <c r="R2" s="138" t="s">
        <v>227</v>
      </c>
      <c r="S2" s="134" t="s">
        <v>45</v>
      </c>
      <c r="T2" s="135"/>
      <c r="U2" s="132" t="s">
        <v>188</v>
      </c>
      <c r="V2" s="157" t="s">
        <v>185</v>
      </c>
      <c r="W2" s="158"/>
      <c r="X2" s="159"/>
      <c r="Y2" s="160" t="s">
        <v>186</v>
      </c>
      <c r="Z2" s="161"/>
      <c r="AA2" s="154" t="s">
        <v>229</v>
      </c>
    </row>
    <row r="3" spans="2:27" ht="18.75" customHeight="1">
      <c r="B3" s="121"/>
      <c r="C3" s="123" t="s">
        <v>151</v>
      </c>
      <c r="D3" s="125" t="s">
        <v>189</v>
      </c>
      <c r="E3" s="130" t="s">
        <v>63</v>
      </c>
      <c r="F3" s="146" t="s">
        <v>43</v>
      </c>
      <c r="G3" s="141" t="s">
        <v>44</v>
      </c>
      <c r="H3" s="141"/>
      <c r="I3" s="141"/>
      <c r="J3" s="141"/>
      <c r="K3" s="141"/>
      <c r="L3" s="141"/>
      <c r="M3" s="141"/>
      <c r="N3" s="141"/>
      <c r="O3" s="141"/>
      <c r="P3" s="141"/>
      <c r="Q3" s="142"/>
      <c r="R3" s="139"/>
      <c r="S3" s="136"/>
      <c r="T3" s="137"/>
      <c r="U3" s="133"/>
      <c r="V3" s="162" t="s">
        <v>62</v>
      </c>
      <c r="W3" s="164" t="s">
        <v>228</v>
      </c>
      <c r="X3" s="130" t="s">
        <v>63</v>
      </c>
      <c r="Y3" s="166" t="s">
        <v>62</v>
      </c>
      <c r="Z3" s="164" t="s">
        <v>228</v>
      </c>
      <c r="AA3" s="155"/>
    </row>
    <row r="4" spans="2:27" ht="75" customHeight="1" thickBot="1">
      <c r="B4" s="122"/>
      <c r="C4" s="124"/>
      <c r="D4" s="126"/>
      <c r="E4" s="131"/>
      <c r="F4" s="147"/>
      <c r="G4" s="66" t="s">
        <v>49</v>
      </c>
      <c r="H4" s="66" t="s">
        <v>61</v>
      </c>
      <c r="I4" s="67" t="s">
        <v>75</v>
      </c>
      <c r="J4" s="67" t="s">
        <v>71</v>
      </c>
      <c r="K4" s="68" t="s">
        <v>68</v>
      </c>
      <c r="L4" s="66" t="s">
        <v>50</v>
      </c>
      <c r="M4" s="66" t="s">
        <v>51</v>
      </c>
      <c r="N4" s="66" t="s">
        <v>69</v>
      </c>
      <c r="O4" s="66" t="s">
        <v>66</v>
      </c>
      <c r="P4" s="69" t="s">
        <v>70</v>
      </c>
      <c r="Q4" s="70" t="s">
        <v>179</v>
      </c>
      <c r="R4" s="140"/>
      <c r="S4" s="71" t="s">
        <v>46</v>
      </c>
      <c r="T4" s="72" t="s">
        <v>47</v>
      </c>
      <c r="U4" s="131"/>
      <c r="V4" s="163"/>
      <c r="W4" s="165"/>
      <c r="X4" s="131"/>
      <c r="Y4" s="167"/>
      <c r="Z4" s="165"/>
      <c r="AA4" s="156"/>
    </row>
    <row r="5" spans="2:27" ht="33.75" customHeight="1">
      <c r="B5" s="5" t="s">
        <v>1</v>
      </c>
      <c r="C5" s="37">
        <v>0.25</v>
      </c>
      <c r="D5" s="4"/>
      <c r="E5" s="8" t="e">
        <f>RANK(D5,$D$5:$D$47)</f>
        <v>#N/A</v>
      </c>
      <c r="F5" s="38"/>
      <c r="G5" s="39"/>
      <c r="H5" s="39"/>
      <c r="I5" s="39"/>
      <c r="J5" s="39"/>
      <c r="K5" s="39"/>
      <c r="L5" s="39" t="s">
        <v>74</v>
      </c>
      <c r="M5" s="39"/>
      <c r="N5" s="39" t="s">
        <v>74</v>
      </c>
      <c r="O5" s="39"/>
      <c r="P5" s="40" t="s">
        <v>187</v>
      </c>
      <c r="Q5" s="41"/>
      <c r="R5" s="42" t="s">
        <v>178</v>
      </c>
      <c r="S5" s="95">
        <v>1</v>
      </c>
      <c r="T5" s="39">
        <v>1</v>
      </c>
      <c r="U5" s="43">
        <v>528420</v>
      </c>
      <c r="V5" s="44">
        <v>797510099</v>
      </c>
      <c r="W5" s="45">
        <f>V5/U5</f>
        <v>1509.235265508497</v>
      </c>
      <c r="X5" s="46" t="e">
        <f>RANK(W5,$W$5:$W$47)</f>
        <v>#DIV/0!</v>
      </c>
      <c r="Y5" s="47">
        <v>1082016013</v>
      </c>
      <c r="Z5" s="48">
        <v>522176</v>
      </c>
      <c r="AA5" s="34">
        <v>0.3</v>
      </c>
    </row>
    <row r="6" spans="2:27" ht="18" customHeight="1">
      <c r="B6" s="6" t="s">
        <v>2</v>
      </c>
      <c r="C6" s="7">
        <v>0.34</v>
      </c>
      <c r="D6" s="2">
        <v>0.28</v>
      </c>
      <c r="E6" s="8">
        <f aca="true" t="shared" si="0" ref="E6:E47">RANK(D6,$D$5:$D$47)</f>
        <v>29</v>
      </c>
      <c r="F6" s="9"/>
      <c r="G6" s="96" t="s">
        <v>83</v>
      </c>
      <c r="H6" s="96"/>
      <c r="I6" s="96" t="s">
        <v>83</v>
      </c>
      <c r="J6" s="96" t="s">
        <v>83</v>
      </c>
      <c r="K6" s="96" t="s">
        <v>268</v>
      </c>
      <c r="L6" s="96" t="s">
        <v>83</v>
      </c>
      <c r="M6" s="96" t="s">
        <v>83</v>
      </c>
      <c r="N6" s="96" t="s">
        <v>83</v>
      </c>
      <c r="O6" s="96"/>
      <c r="P6" s="10"/>
      <c r="Q6" s="97" t="s">
        <v>180</v>
      </c>
      <c r="R6" s="11" t="s">
        <v>86</v>
      </c>
      <c r="S6" s="9"/>
      <c r="T6" s="96"/>
      <c r="U6" s="43">
        <v>75346</v>
      </c>
      <c r="V6" s="13">
        <v>145113974</v>
      </c>
      <c r="W6" s="14"/>
      <c r="X6" s="15"/>
      <c r="Y6" s="16">
        <v>208569000</v>
      </c>
      <c r="Z6" s="32">
        <f aca="true" t="shared" si="1" ref="Z6:Z36">Y6/U6</f>
        <v>2768.14960316407</v>
      </c>
      <c r="AA6" s="34">
        <v>0.41</v>
      </c>
    </row>
    <row r="7" spans="2:27" ht="18" customHeight="1">
      <c r="B7" s="6" t="s">
        <v>3</v>
      </c>
      <c r="C7" s="7">
        <v>0.48</v>
      </c>
      <c r="D7" s="3">
        <v>0.36</v>
      </c>
      <c r="E7" s="8">
        <f t="shared" si="0"/>
        <v>8</v>
      </c>
      <c r="F7" s="9"/>
      <c r="G7" s="96" t="s">
        <v>74</v>
      </c>
      <c r="H7" s="96" t="s">
        <v>187</v>
      </c>
      <c r="I7" s="96"/>
      <c r="J7" s="96" t="s">
        <v>74</v>
      </c>
      <c r="K7" s="96"/>
      <c r="L7" s="96" t="s">
        <v>74</v>
      </c>
      <c r="M7" s="96"/>
      <c r="N7" s="96" t="s">
        <v>74</v>
      </c>
      <c r="O7" s="96"/>
      <c r="P7" s="10"/>
      <c r="Q7" s="97"/>
      <c r="R7" s="11" t="s">
        <v>76</v>
      </c>
      <c r="S7" s="9">
        <v>1</v>
      </c>
      <c r="T7" s="96">
        <v>1</v>
      </c>
      <c r="U7" s="12"/>
      <c r="V7" s="13"/>
      <c r="W7" s="14" t="e">
        <f aca="true" t="shared" si="2" ref="W7:W15">V7/U7</f>
        <v>#DIV/0!</v>
      </c>
      <c r="X7" s="15" t="e">
        <f aca="true" t="shared" si="3" ref="X7:X15">RANK(W7,$W$5:$W$47)</f>
        <v>#DIV/0!</v>
      </c>
      <c r="Y7" s="16">
        <v>77164000</v>
      </c>
      <c r="Z7" s="32">
        <f>-------------------------------------------------------------------------------------------27:27-------------------------------T2</f>
        <v>-3539.8230088495575</v>
      </c>
      <c r="AA7" s="34">
        <v>0.51</v>
      </c>
    </row>
    <row r="8" spans="2:27" ht="24.75" customHeight="1">
      <c r="B8" s="6" t="s">
        <v>4</v>
      </c>
      <c r="C8" s="7">
        <v>0.48</v>
      </c>
      <c r="D8" s="2">
        <v>0.458</v>
      </c>
      <c r="E8" s="8">
        <f t="shared" si="0"/>
        <v>2</v>
      </c>
      <c r="F8" s="9"/>
      <c r="G8" s="96" t="s">
        <v>74</v>
      </c>
      <c r="H8" s="96" t="s">
        <v>74</v>
      </c>
      <c r="I8" s="96"/>
      <c r="J8" s="96"/>
      <c r="K8" s="96"/>
      <c r="L8" s="96" t="s">
        <v>74</v>
      </c>
      <c r="M8" s="96" t="s">
        <v>74</v>
      </c>
      <c r="N8" s="96" t="s">
        <v>74</v>
      </c>
      <c r="O8" s="96"/>
      <c r="P8" s="10"/>
      <c r="Q8" s="97" t="s">
        <v>180</v>
      </c>
      <c r="R8" s="99" t="s">
        <v>89</v>
      </c>
      <c r="S8" s="9">
        <v>1</v>
      </c>
      <c r="T8" s="96">
        <v>1</v>
      </c>
      <c r="U8" s="12">
        <v>5310</v>
      </c>
      <c r="V8" s="13">
        <v>15041427</v>
      </c>
      <c r="W8" s="14">
        <f t="shared" si="2"/>
        <v>2832.660451977401</v>
      </c>
      <c r="X8" s="15" t="e">
        <f t="shared" si="3"/>
        <v>#DIV/0!</v>
      </c>
      <c r="Y8" s="16">
        <v>22030000</v>
      </c>
      <c r="Z8" s="32">
        <f t="shared" si="1"/>
        <v>4148.775894538607</v>
      </c>
      <c r="AA8" s="34">
        <v>0.51</v>
      </c>
    </row>
    <row r="9" spans="2:27" ht="21" customHeight="1">
      <c r="B9" s="6" t="s">
        <v>5</v>
      </c>
      <c r="C9" s="7"/>
      <c r="D9" s="2">
        <v>0.33</v>
      </c>
      <c r="E9" s="8">
        <f t="shared" si="0"/>
        <v>15</v>
      </c>
      <c r="F9" s="9"/>
      <c r="G9" s="96" t="s">
        <v>161</v>
      </c>
      <c r="H9" s="96" t="s">
        <v>134</v>
      </c>
      <c r="I9" s="96" t="s">
        <v>161</v>
      </c>
      <c r="J9" s="96" t="s">
        <v>161</v>
      </c>
      <c r="K9" s="96" t="s">
        <v>134</v>
      </c>
      <c r="L9" s="96" t="s">
        <v>134</v>
      </c>
      <c r="M9" s="96" t="s">
        <v>134</v>
      </c>
      <c r="N9" s="96" t="s">
        <v>134</v>
      </c>
      <c r="O9" s="96"/>
      <c r="P9" s="10"/>
      <c r="Q9" s="97"/>
      <c r="R9" s="57">
        <v>1000</v>
      </c>
      <c r="S9" s="9">
        <v>1</v>
      </c>
      <c r="T9" s="96">
        <v>1</v>
      </c>
      <c r="U9" s="12"/>
      <c r="V9" s="13"/>
      <c r="W9" s="14" t="e">
        <f t="shared" si="2"/>
        <v>#DIV/0!</v>
      </c>
      <c r="X9" s="15" t="e">
        <f t="shared" si="3"/>
        <v>#DIV/0!</v>
      </c>
      <c r="Y9" s="16">
        <v>3803000</v>
      </c>
      <c r="Z9" s="32" t="e">
        <f t="shared" si="1"/>
        <v>#DIV/0!</v>
      </c>
      <c r="AA9" s="34">
        <v>0.33</v>
      </c>
    </row>
    <row r="10" spans="1:27" ht="18" customHeight="1">
      <c r="A10" s="100" t="s">
        <v>272</v>
      </c>
      <c r="B10" s="6" t="s">
        <v>6</v>
      </c>
      <c r="C10" s="7">
        <v>0.6</v>
      </c>
      <c r="D10" s="2">
        <v>0.32</v>
      </c>
      <c r="E10" s="8">
        <f t="shared" si="0"/>
        <v>19</v>
      </c>
      <c r="F10" s="9"/>
      <c r="G10" s="96"/>
      <c r="H10" s="96"/>
      <c r="I10" s="96"/>
      <c r="J10" s="96" t="s">
        <v>83</v>
      </c>
      <c r="K10" s="96" t="s">
        <v>83</v>
      </c>
      <c r="L10" s="96" t="s">
        <v>83</v>
      </c>
      <c r="M10" s="96" t="s">
        <v>83</v>
      </c>
      <c r="N10" s="96" t="s">
        <v>83</v>
      </c>
      <c r="O10" s="96"/>
      <c r="P10" s="10"/>
      <c r="Q10" s="101"/>
      <c r="R10" s="11" t="s">
        <v>76</v>
      </c>
      <c r="S10" s="9">
        <v>1</v>
      </c>
      <c r="T10" s="96"/>
      <c r="U10" s="12">
        <v>57097</v>
      </c>
      <c r="V10" s="13">
        <v>87257000</v>
      </c>
      <c r="W10" s="14">
        <f t="shared" si="2"/>
        <v>1528.223899679493</v>
      </c>
      <c r="X10" s="15" t="e">
        <f t="shared" si="3"/>
        <v>#DIV/0!</v>
      </c>
      <c r="Y10" s="16">
        <v>124450000</v>
      </c>
      <c r="Z10" s="32">
        <f t="shared" si="1"/>
        <v>2179.624148379074</v>
      </c>
      <c r="AA10" s="34"/>
    </row>
    <row r="11" spans="2:27" ht="18" customHeight="1">
      <c r="B11" s="6" t="s">
        <v>7</v>
      </c>
      <c r="C11" s="7">
        <v>0.44</v>
      </c>
      <c r="D11" s="2">
        <v>0.392</v>
      </c>
      <c r="E11" s="8">
        <f t="shared" si="0"/>
        <v>4</v>
      </c>
      <c r="F11" s="9"/>
      <c r="G11" s="96" t="s">
        <v>83</v>
      </c>
      <c r="H11" s="96"/>
      <c r="I11" s="96" t="s">
        <v>83</v>
      </c>
      <c r="J11" s="96" t="s">
        <v>83</v>
      </c>
      <c r="K11" s="96" t="s">
        <v>83</v>
      </c>
      <c r="L11" s="96" t="s">
        <v>83</v>
      </c>
      <c r="M11" s="96" t="s">
        <v>83</v>
      </c>
      <c r="N11" s="96" t="s">
        <v>83</v>
      </c>
      <c r="O11" s="96" t="s">
        <v>83</v>
      </c>
      <c r="P11" s="10"/>
      <c r="Q11" s="97" t="s">
        <v>180</v>
      </c>
      <c r="R11" s="11" t="s">
        <v>76</v>
      </c>
      <c r="S11" s="9">
        <v>1</v>
      </c>
      <c r="T11" s="96">
        <v>1</v>
      </c>
      <c r="U11" s="12">
        <v>64666</v>
      </c>
      <c r="V11" s="13">
        <v>192669688</v>
      </c>
      <c r="W11" s="14">
        <f t="shared" si="2"/>
        <v>2979.458881019392</v>
      </c>
      <c r="X11" s="15" t="e">
        <f t="shared" si="3"/>
        <v>#DIV/0!</v>
      </c>
      <c r="Y11" s="16">
        <v>259920000</v>
      </c>
      <c r="Z11" s="32">
        <f t="shared" si="1"/>
        <v>4019.4228806482542</v>
      </c>
      <c r="AA11" s="34">
        <v>0.48</v>
      </c>
    </row>
    <row r="12" spans="2:27" ht="18" customHeight="1">
      <c r="B12" s="6" t="s">
        <v>8</v>
      </c>
      <c r="C12" s="7">
        <v>0.4</v>
      </c>
      <c r="D12" s="2">
        <v>0.36</v>
      </c>
      <c r="E12" s="8">
        <f t="shared" si="0"/>
        <v>8</v>
      </c>
      <c r="F12" s="9"/>
      <c r="G12" s="96"/>
      <c r="H12" s="96"/>
      <c r="I12" s="96"/>
      <c r="J12" s="96"/>
      <c r="K12" s="96" t="s">
        <v>91</v>
      </c>
      <c r="L12" s="96"/>
      <c r="M12" s="96"/>
      <c r="N12" s="96" t="s">
        <v>91</v>
      </c>
      <c r="O12" s="96"/>
      <c r="P12" s="10"/>
      <c r="Q12" s="97"/>
      <c r="R12" s="11" t="s">
        <v>76</v>
      </c>
      <c r="S12" s="9">
        <v>1</v>
      </c>
      <c r="T12" s="96">
        <v>1</v>
      </c>
      <c r="U12" s="12">
        <v>6230</v>
      </c>
      <c r="V12" s="13">
        <v>21254540</v>
      </c>
      <c r="W12" s="14">
        <f t="shared" si="2"/>
        <v>3411.6436597110755</v>
      </c>
      <c r="X12" s="15" t="e">
        <f t="shared" si="3"/>
        <v>#DIV/0!</v>
      </c>
      <c r="Y12" s="16">
        <v>27958000</v>
      </c>
      <c r="Z12" s="32">
        <f t="shared" si="1"/>
        <v>4487.640449438202</v>
      </c>
      <c r="AA12" s="34">
        <v>0.5</v>
      </c>
    </row>
    <row r="13" spans="2:27" ht="18" customHeight="1">
      <c r="B13" s="6" t="s">
        <v>9</v>
      </c>
      <c r="C13" s="7">
        <v>0.41</v>
      </c>
      <c r="D13" s="2">
        <v>0.254</v>
      </c>
      <c r="E13" s="8">
        <f t="shared" si="0"/>
        <v>34</v>
      </c>
      <c r="F13" s="9"/>
      <c r="G13" s="96" t="s">
        <v>74</v>
      </c>
      <c r="H13" s="96"/>
      <c r="I13" s="96"/>
      <c r="J13" s="96"/>
      <c r="K13" s="96" t="s">
        <v>74</v>
      </c>
      <c r="L13" s="96" t="s">
        <v>74</v>
      </c>
      <c r="M13" s="96" t="s">
        <v>80</v>
      </c>
      <c r="N13" s="96" t="s">
        <v>74</v>
      </c>
      <c r="O13" s="96" t="s">
        <v>74</v>
      </c>
      <c r="P13" s="10"/>
      <c r="Q13" s="97" t="s">
        <v>180</v>
      </c>
      <c r="R13" s="11" t="s">
        <v>76</v>
      </c>
      <c r="S13" s="9">
        <v>1</v>
      </c>
      <c r="T13" s="96">
        <v>1</v>
      </c>
      <c r="U13" s="12">
        <v>44178</v>
      </c>
      <c r="V13" s="58">
        <v>104852816</v>
      </c>
      <c r="W13" s="59">
        <f t="shared" si="2"/>
        <v>2373.4169948843314</v>
      </c>
      <c r="X13" s="60" t="e">
        <f t="shared" si="3"/>
        <v>#DIV/0!</v>
      </c>
      <c r="Y13" s="61">
        <v>145617000</v>
      </c>
      <c r="Z13" s="62">
        <f t="shared" si="1"/>
        <v>3296.142876544887</v>
      </c>
      <c r="AA13" s="34">
        <v>0.46</v>
      </c>
    </row>
    <row r="14" spans="2:27" ht="18" customHeight="1">
      <c r="B14" s="6" t="s">
        <v>10</v>
      </c>
      <c r="C14" s="7">
        <v>0.5</v>
      </c>
      <c r="D14" s="2">
        <v>0.48</v>
      </c>
      <c r="E14" s="8">
        <f t="shared" si="0"/>
        <v>1</v>
      </c>
      <c r="F14" s="9"/>
      <c r="G14" s="96"/>
      <c r="H14" s="96"/>
      <c r="I14" s="96"/>
      <c r="J14" s="96" t="s">
        <v>91</v>
      </c>
      <c r="K14" s="96" t="s">
        <v>91</v>
      </c>
      <c r="L14" s="96" t="s">
        <v>91</v>
      </c>
      <c r="M14" s="96" t="s">
        <v>91</v>
      </c>
      <c r="N14" s="96" t="s">
        <v>91</v>
      </c>
      <c r="O14" s="96"/>
      <c r="P14" s="10"/>
      <c r="Q14" s="97"/>
      <c r="R14" s="11" t="s">
        <v>76</v>
      </c>
      <c r="S14" s="9">
        <v>1</v>
      </c>
      <c r="T14" s="96"/>
      <c r="U14" s="12"/>
      <c r="V14" s="13">
        <v>238000598</v>
      </c>
      <c r="W14" s="14" t="e">
        <f t="shared" si="2"/>
        <v>#DIV/0!</v>
      </c>
      <c r="X14" s="15" t="e">
        <f t="shared" si="3"/>
        <v>#DIV/0!</v>
      </c>
      <c r="Y14" s="16">
        <v>284606000</v>
      </c>
      <c r="Z14" s="32" t="e">
        <f t="shared" si="1"/>
        <v>#DIV/0!</v>
      </c>
      <c r="AA14" s="34">
        <v>0.53</v>
      </c>
    </row>
    <row r="15" spans="2:27" ht="18" customHeight="1">
      <c r="B15" s="6" t="s">
        <v>11</v>
      </c>
      <c r="C15" s="7">
        <v>0.4</v>
      </c>
      <c r="D15" s="2">
        <v>0.307</v>
      </c>
      <c r="E15" s="8">
        <f t="shared" si="0"/>
        <v>26</v>
      </c>
      <c r="F15" s="9"/>
      <c r="G15" s="96"/>
      <c r="H15" s="96"/>
      <c r="I15" s="96"/>
      <c r="J15" s="96"/>
      <c r="K15" s="96"/>
      <c r="L15" s="96" t="s">
        <v>133</v>
      </c>
      <c r="M15" s="96"/>
      <c r="N15" s="96" t="s">
        <v>133</v>
      </c>
      <c r="O15" s="96"/>
      <c r="P15" s="10"/>
      <c r="Q15" s="97" t="s">
        <v>180</v>
      </c>
      <c r="R15" s="11" t="s">
        <v>76</v>
      </c>
      <c r="S15" s="9">
        <v>1</v>
      </c>
      <c r="T15" s="96">
        <v>1</v>
      </c>
      <c r="U15" s="12">
        <v>16280</v>
      </c>
      <c r="V15" s="13">
        <v>50182922</v>
      </c>
      <c r="W15" s="14">
        <f t="shared" si="2"/>
        <v>3082.4890663390665</v>
      </c>
      <c r="X15" s="15" t="e">
        <f t="shared" si="3"/>
        <v>#DIV/0!</v>
      </c>
      <c r="Y15" s="16">
        <v>56899000</v>
      </c>
      <c r="Z15" s="32">
        <f t="shared" si="1"/>
        <v>3495.02457002457</v>
      </c>
      <c r="AA15" s="34">
        <v>0.45</v>
      </c>
    </row>
    <row r="16" spans="2:27" ht="18" customHeight="1">
      <c r="B16" s="6" t="s">
        <v>12</v>
      </c>
      <c r="C16" s="7">
        <v>0.6</v>
      </c>
      <c r="D16" s="2">
        <v>0.359</v>
      </c>
      <c r="E16" s="8">
        <f t="shared" si="0"/>
        <v>10</v>
      </c>
      <c r="F16" s="9"/>
      <c r="G16" s="96" t="s">
        <v>128</v>
      </c>
      <c r="H16" s="96" t="s">
        <v>128</v>
      </c>
      <c r="I16" s="96" t="s">
        <v>161</v>
      </c>
      <c r="J16" s="96" t="s">
        <v>128</v>
      </c>
      <c r="K16" s="96" t="s">
        <v>128</v>
      </c>
      <c r="L16" s="96" t="s">
        <v>128</v>
      </c>
      <c r="M16" s="96"/>
      <c r="N16" s="96" t="s">
        <v>128</v>
      </c>
      <c r="O16" s="96"/>
      <c r="P16" s="10" t="s">
        <v>128</v>
      </c>
      <c r="Q16" s="97"/>
      <c r="R16" s="11" t="s">
        <v>76</v>
      </c>
      <c r="S16" s="9"/>
      <c r="T16" s="96">
        <v>1</v>
      </c>
      <c r="U16" s="12">
        <v>30000</v>
      </c>
      <c r="V16" s="13"/>
      <c r="W16" s="14"/>
      <c r="X16" s="15"/>
      <c r="Y16" s="16">
        <v>295272000</v>
      </c>
      <c r="Z16" s="32">
        <f t="shared" si="1"/>
        <v>9842.4</v>
      </c>
      <c r="AA16" s="34">
        <v>0.45</v>
      </c>
    </row>
    <row r="17" spans="2:27" ht="18" customHeight="1">
      <c r="B17" s="6" t="s">
        <v>13</v>
      </c>
      <c r="C17" s="7">
        <v>0.4</v>
      </c>
      <c r="D17" s="2">
        <v>0.32</v>
      </c>
      <c r="E17" s="8">
        <f t="shared" si="0"/>
        <v>19</v>
      </c>
      <c r="F17" s="9"/>
      <c r="G17" s="96" t="s">
        <v>74</v>
      </c>
      <c r="H17" s="96"/>
      <c r="I17" s="96" t="s">
        <v>74</v>
      </c>
      <c r="J17" s="96"/>
      <c r="K17" s="96"/>
      <c r="L17" s="96" t="s">
        <v>74</v>
      </c>
      <c r="M17" s="96" t="s">
        <v>74</v>
      </c>
      <c r="N17" s="96" t="s">
        <v>74</v>
      </c>
      <c r="O17" s="96" t="s">
        <v>74</v>
      </c>
      <c r="P17" s="10" t="s">
        <v>74</v>
      </c>
      <c r="Q17" s="97"/>
      <c r="R17" s="11" t="s">
        <v>76</v>
      </c>
      <c r="S17" s="9">
        <v>1</v>
      </c>
      <c r="T17" s="96">
        <v>1</v>
      </c>
      <c r="U17" s="12">
        <v>28610</v>
      </c>
      <c r="V17" s="13">
        <v>67718245</v>
      </c>
      <c r="W17" s="14">
        <f aca="true" t="shared" si="4" ref="W17:W47">V17/U17</f>
        <v>2366.943201677735</v>
      </c>
      <c r="X17" s="15" t="e">
        <f aca="true" t="shared" si="5" ref="X17:X47">RANK(W17,$W$5:$W$47)</f>
        <v>#DIV/0!</v>
      </c>
      <c r="Y17" s="16">
        <v>97095000</v>
      </c>
      <c r="Z17" s="32">
        <f t="shared" si="1"/>
        <v>3393.743446347431</v>
      </c>
      <c r="AA17" s="34">
        <v>0.45</v>
      </c>
    </row>
    <row r="18" spans="2:27" ht="18" customHeight="1">
      <c r="B18" s="6" t="s">
        <v>14</v>
      </c>
      <c r="C18" s="7">
        <v>0.4</v>
      </c>
      <c r="D18" s="2">
        <v>0.308</v>
      </c>
      <c r="E18" s="8">
        <f t="shared" si="0"/>
        <v>24</v>
      </c>
      <c r="F18" s="9"/>
      <c r="G18" s="96"/>
      <c r="H18" s="96"/>
      <c r="I18" s="96"/>
      <c r="J18" s="96"/>
      <c r="K18" s="96"/>
      <c r="L18" s="96" t="s">
        <v>74</v>
      </c>
      <c r="M18" s="96" t="s">
        <v>74</v>
      </c>
      <c r="N18" s="96" t="s">
        <v>74</v>
      </c>
      <c r="O18" s="96" t="s">
        <v>74</v>
      </c>
      <c r="P18" s="10"/>
      <c r="Q18" s="97"/>
      <c r="R18" s="11" t="s">
        <v>94</v>
      </c>
      <c r="S18" s="9">
        <v>1</v>
      </c>
      <c r="T18" s="96"/>
      <c r="U18" s="12">
        <v>23595</v>
      </c>
      <c r="V18" s="13">
        <v>60968219</v>
      </c>
      <c r="W18" s="14">
        <f t="shared" si="4"/>
        <v>2583.9465564738293</v>
      </c>
      <c r="X18" s="15" t="e">
        <f t="shared" si="5"/>
        <v>#DIV/0!</v>
      </c>
      <c r="Y18" s="16">
        <v>67469000</v>
      </c>
      <c r="Z18" s="32">
        <f t="shared" si="1"/>
        <v>2859.4617503708414</v>
      </c>
      <c r="AA18" s="34">
        <v>0.45</v>
      </c>
    </row>
    <row r="19" spans="2:27" ht="18" customHeight="1">
      <c r="B19" s="6" t="s">
        <v>73</v>
      </c>
      <c r="C19" s="7">
        <v>0.4</v>
      </c>
      <c r="D19" s="2">
        <v>0.2273</v>
      </c>
      <c r="E19" s="8">
        <f t="shared" si="0"/>
        <v>36</v>
      </c>
      <c r="F19" s="9"/>
      <c r="G19" s="96"/>
      <c r="H19" s="96"/>
      <c r="I19" s="96"/>
      <c r="J19" s="96"/>
      <c r="K19" s="96"/>
      <c r="L19" s="96" t="s">
        <v>74</v>
      </c>
      <c r="M19" s="96" t="s">
        <v>74</v>
      </c>
      <c r="N19" s="96" t="s">
        <v>74</v>
      </c>
      <c r="O19" s="96" t="s">
        <v>74</v>
      </c>
      <c r="P19" s="10"/>
      <c r="Q19" s="97"/>
      <c r="R19" s="11" t="s">
        <v>226</v>
      </c>
      <c r="S19" s="9">
        <v>1</v>
      </c>
      <c r="T19" s="96">
        <v>1</v>
      </c>
      <c r="U19" s="12">
        <v>11234</v>
      </c>
      <c r="V19" s="13">
        <v>21466664</v>
      </c>
      <c r="W19" s="14">
        <f t="shared" si="4"/>
        <v>1910.8655866120705</v>
      </c>
      <c r="X19" s="15" t="e">
        <f t="shared" si="5"/>
        <v>#DIV/0!</v>
      </c>
      <c r="Y19" s="16">
        <v>45414000</v>
      </c>
      <c r="Z19" s="32">
        <f t="shared" si="1"/>
        <v>4042.5494035962256</v>
      </c>
      <c r="AA19" s="34">
        <v>0.45</v>
      </c>
    </row>
    <row r="20" spans="2:27" ht="20.25" customHeight="1">
      <c r="B20" s="6" t="s">
        <v>15</v>
      </c>
      <c r="C20" s="7">
        <v>0.4</v>
      </c>
      <c r="D20" s="2">
        <v>0.3354</v>
      </c>
      <c r="E20" s="8">
        <f t="shared" si="0"/>
        <v>13</v>
      </c>
      <c r="F20" s="9"/>
      <c r="G20" s="96" t="s">
        <v>187</v>
      </c>
      <c r="H20" s="96"/>
      <c r="I20" s="10"/>
      <c r="J20" s="53"/>
      <c r="K20" s="9"/>
      <c r="L20" s="96" t="s">
        <v>174</v>
      </c>
      <c r="M20" s="96" t="s">
        <v>187</v>
      </c>
      <c r="N20" s="96" t="s">
        <v>174</v>
      </c>
      <c r="O20" s="96"/>
      <c r="P20" s="10" t="s">
        <v>174</v>
      </c>
      <c r="Q20" s="97"/>
      <c r="R20" s="11" t="s">
        <v>86</v>
      </c>
      <c r="S20" s="9">
        <v>1</v>
      </c>
      <c r="T20" s="96">
        <v>1</v>
      </c>
      <c r="U20" s="12">
        <v>50470</v>
      </c>
      <c r="V20" s="54">
        <v>163449606</v>
      </c>
      <c r="W20" s="33"/>
      <c r="X20" s="55"/>
      <c r="Y20" s="56">
        <v>20126700</v>
      </c>
      <c r="Z20" s="32">
        <f>T20/U20</f>
        <v>1.9813750743015655E-05</v>
      </c>
      <c r="AA20" s="34">
        <v>0.45</v>
      </c>
    </row>
    <row r="21" spans="2:27" ht="20.25" customHeight="1">
      <c r="B21" s="6" t="s">
        <v>16</v>
      </c>
      <c r="C21" s="7">
        <v>0.35</v>
      </c>
      <c r="D21" s="3">
        <v>0.315</v>
      </c>
      <c r="E21" s="8">
        <f t="shared" si="0"/>
        <v>22</v>
      </c>
      <c r="F21" s="9"/>
      <c r="G21" s="96" t="s">
        <v>174</v>
      </c>
      <c r="H21" s="96"/>
      <c r="I21" s="96"/>
      <c r="J21" s="96"/>
      <c r="K21" s="96"/>
      <c r="L21" s="96" t="s">
        <v>131</v>
      </c>
      <c r="M21" s="96" t="s">
        <v>131</v>
      </c>
      <c r="N21" s="96" t="s">
        <v>131</v>
      </c>
      <c r="O21" s="96"/>
      <c r="P21" s="10" t="s">
        <v>131</v>
      </c>
      <c r="Q21" s="97"/>
      <c r="R21" s="11" t="s">
        <v>76</v>
      </c>
      <c r="S21" s="9">
        <v>1</v>
      </c>
      <c r="T21" s="96">
        <v>1</v>
      </c>
      <c r="U21" s="12">
        <v>69840</v>
      </c>
      <c r="V21" s="13">
        <v>260299000</v>
      </c>
      <c r="W21" s="14">
        <f t="shared" si="4"/>
        <v>3727.0761741122565</v>
      </c>
      <c r="X21" s="15" t="e">
        <f t="shared" si="5"/>
        <v>#DIV/0!</v>
      </c>
      <c r="Y21" s="16">
        <v>370876000</v>
      </c>
      <c r="Z21" s="32">
        <f t="shared" si="1"/>
        <v>5310.36655211913</v>
      </c>
      <c r="AA21" s="34">
        <v>0.4</v>
      </c>
    </row>
    <row r="22" spans="2:27" ht="18" customHeight="1">
      <c r="B22" s="6" t="s">
        <v>17</v>
      </c>
      <c r="C22" s="7">
        <v>0.4</v>
      </c>
      <c r="D22" s="2">
        <v>0.255</v>
      </c>
      <c r="E22" s="8">
        <f t="shared" si="0"/>
        <v>33</v>
      </c>
      <c r="F22" s="9" t="s">
        <v>195</v>
      </c>
      <c r="G22" s="96"/>
      <c r="H22" s="96"/>
      <c r="I22" s="96"/>
      <c r="J22" s="96" t="s">
        <v>187</v>
      </c>
      <c r="K22" s="96"/>
      <c r="L22" s="96" t="s">
        <v>187</v>
      </c>
      <c r="M22" s="96" t="s">
        <v>187</v>
      </c>
      <c r="N22" s="96" t="s">
        <v>187</v>
      </c>
      <c r="O22" s="96"/>
      <c r="P22" s="10"/>
      <c r="Q22" s="97" t="s">
        <v>187</v>
      </c>
      <c r="R22" s="50" t="s">
        <v>181</v>
      </c>
      <c r="S22" s="9">
        <v>1</v>
      </c>
      <c r="T22" s="96">
        <v>1</v>
      </c>
      <c r="U22" s="12">
        <v>12849</v>
      </c>
      <c r="V22" s="13">
        <v>35119122</v>
      </c>
      <c r="W22" s="14">
        <f t="shared" si="4"/>
        <v>2733.2183049264536</v>
      </c>
      <c r="X22" s="15" t="e">
        <f t="shared" si="5"/>
        <v>#DIV/0!</v>
      </c>
      <c r="Y22" s="16">
        <v>41534000</v>
      </c>
      <c r="Z22" s="32">
        <f t="shared" si="1"/>
        <v>3232.46945287571</v>
      </c>
      <c r="AA22" s="34">
        <v>0.45</v>
      </c>
    </row>
    <row r="23" spans="2:27" ht="18" customHeight="1">
      <c r="B23" s="6" t="s">
        <v>18</v>
      </c>
      <c r="C23" s="7">
        <v>0.3</v>
      </c>
      <c r="D23" s="2"/>
      <c r="E23" s="8"/>
      <c r="F23" s="9"/>
      <c r="G23" s="96"/>
      <c r="H23" s="96"/>
      <c r="I23" s="96"/>
      <c r="J23" s="96"/>
      <c r="K23" s="96"/>
      <c r="L23" s="96" t="s">
        <v>96</v>
      </c>
      <c r="M23" s="96"/>
      <c r="N23" s="96" t="s">
        <v>96</v>
      </c>
      <c r="O23" s="96"/>
      <c r="P23" s="10"/>
      <c r="Q23" s="97"/>
      <c r="R23" s="11" t="s">
        <v>76</v>
      </c>
      <c r="S23" s="9">
        <v>1</v>
      </c>
      <c r="T23" s="96">
        <v>1</v>
      </c>
      <c r="U23" s="12">
        <v>230636</v>
      </c>
      <c r="V23" s="13"/>
      <c r="W23" s="14">
        <f t="shared" si="4"/>
        <v>0</v>
      </c>
      <c r="X23" s="15" t="e">
        <f t="shared" si="5"/>
        <v>#DIV/0!</v>
      </c>
      <c r="Y23" s="16">
        <v>305630000</v>
      </c>
      <c r="Z23" s="32">
        <f t="shared" si="1"/>
        <v>1325.1617267035501</v>
      </c>
      <c r="AA23" s="34"/>
    </row>
    <row r="24" spans="2:27" ht="18" customHeight="1">
      <c r="B24" s="6" t="s">
        <v>19</v>
      </c>
      <c r="C24" s="7">
        <v>0.28</v>
      </c>
      <c r="D24" s="2">
        <v>0.262</v>
      </c>
      <c r="E24" s="8">
        <f t="shared" si="0"/>
        <v>31</v>
      </c>
      <c r="F24" s="9"/>
      <c r="G24" s="96" t="s">
        <v>187</v>
      </c>
      <c r="H24" s="96"/>
      <c r="I24" s="96"/>
      <c r="J24" s="96"/>
      <c r="K24" s="96"/>
      <c r="L24" s="96" t="s">
        <v>83</v>
      </c>
      <c r="M24" s="96"/>
      <c r="N24" s="96" t="s">
        <v>83</v>
      </c>
      <c r="O24" s="96"/>
      <c r="P24" s="10"/>
      <c r="Q24" s="97" t="s">
        <v>187</v>
      </c>
      <c r="R24" s="35" t="s">
        <v>76</v>
      </c>
      <c r="S24" s="9">
        <v>1</v>
      </c>
      <c r="T24" s="96">
        <v>1</v>
      </c>
      <c r="U24" s="12">
        <v>13808</v>
      </c>
      <c r="V24" s="13">
        <v>134362637</v>
      </c>
      <c r="W24" s="14">
        <f t="shared" si="4"/>
        <v>9730.781938006952</v>
      </c>
      <c r="X24" s="15" t="e">
        <f t="shared" si="5"/>
        <v>#DIV/0!</v>
      </c>
      <c r="Y24" s="16">
        <v>151415000</v>
      </c>
      <c r="Z24" s="32"/>
      <c r="AA24" s="34">
        <v>0.4</v>
      </c>
    </row>
    <row r="25" spans="2:27" ht="18" customHeight="1">
      <c r="B25" s="6" t="s">
        <v>20</v>
      </c>
      <c r="C25" s="7">
        <v>0.4</v>
      </c>
      <c r="D25" s="2">
        <v>0.353</v>
      </c>
      <c r="E25" s="8">
        <f t="shared" si="0"/>
        <v>11</v>
      </c>
      <c r="F25" s="9"/>
      <c r="G25" s="96"/>
      <c r="H25" s="96" t="s">
        <v>187</v>
      </c>
      <c r="I25" s="96"/>
      <c r="J25" s="96"/>
      <c r="K25" s="96"/>
      <c r="L25" s="96"/>
      <c r="M25" s="96"/>
      <c r="N25" s="96"/>
      <c r="O25" s="96"/>
      <c r="P25" s="10"/>
      <c r="Q25" s="97" t="s">
        <v>180</v>
      </c>
      <c r="R25" s="11" t="s">
        <v>76</v>
      </c>
      <c r="S25" s="9">
        <v>1</v>
      </c>
      <c r="T25" s="96"/>
      <c r="U25" s="12">
        <v>13437</v>
      </c>
      <c r="V25" s="13">
        <v>44363432</v>
      </c>
      <c r="W25" s="14">
        <f t="shared" si="4"/>
        <v>3301.5875567462977</v>
      </c>
      <c r="X25" s="15" t="e">
        <f t="shared" si="5"/>
        <v>#DIV/0!</v>
      </c>
      <c r="Y25" s="16">
        <v>56425000</v>
      </c>
      <c r="Z25" s="32">
        <f t="shared" si="1"/>
        <v>4199.226017712287</v>
      </c>
      <c r="AA25" s="34">
        <v>0.45</v>
      </c>
    </row>
    <row r="26" spans="2:27" ht="18" customHeight="1">
      <c r="B26" s="6" t="s">
        <v>21</v>
      </c>
      <c r="C26" s="7">
        <v>0.25</v>
      </c>
      <c r="D26" s="2">
        <v>0.241</v>
      </c>
      <c r="E26" s="8">
        <f t="shared" si="0"/>
        <v>35</v>
      </c>
      <c r="F26" s="9"/>
      <c r="G26" s="96" t="s">
        <v>132</v>
      </c>
      <c r="H26" s="96"/>
      <c r="I26" s="96" t="s">
        <v>267</v>
      </c>
      <c r="J26" s="96" t="s">
        <v>74</v>
      </c>
      <c r="K26" s="96" t="s">
        <v>267</v>
      </c>
      <c r="L26" s="96"/>
      <c r="M26" s="96" t="s">
        <v>132</v>
      </c>
      <c r="N26" s="96" t="s">
        <v>132</v>
      </c>
      <c r="O26" s="96"/>
      <c r="P26" s="10"/>
      <c r="Q26" s="97"/>
      <c r="R26" s="35">
        <v>1000</v>
      </c>
      <c r="S26" s="9">
        <v>1</v>
      </c>
      <c r="T26" s="96">
        <v>1</v>
      </c>
      <c r="U26" s="12">
        <v>28580</v>
      </c>
      <c r="V26" s="13">
        <v>74404463</v>
      </c>
      <c r="W26" s="14">
        <f t="shared" si="4"/>
        <v>2603.3751924422672</v>
      </c>
      <c r="X26" s="15" t="e">
        <f t="shared" si="5"/>
        <v>#DIV/0!</v>
      </c>
      <c r="Y26" s="16">
        <v>89975000</v>
      </c>
      <c r="Z26" s="32">
        <f t="shared" si="1"/>
        <v>3148.180545836249</v>
      </c>
      <c r="AA26" s="34">
        <v>0.255</v>
      </c>
    </row>
    <row r="27" spans="2:27" ht="18" customHeight="1">
      <c r="B27" s="6" t="s">
        <v>22</v>
      </c>
      <c r="C27" s="7">
        <v>0.4</v>
      </c>
      <c r="D27" s="2">
        <v>0.37</v>
      </c>
      <c r="E27" s="8">
        <f t="shared" si="0"/>
        <v>7</v>
      </c>
      <c r="F27" s="9"/>
      <c r="G27" s="96" t="s">
        <v>140</v>
      </c>
      <c r="H27" s="96"/>
      <c r="I27" s="96"/>
      <c r="J27" s="96" t="s">
        <v>140</v>
      </c>
      <c r="K27" s="96"/>
      <c r="L27" s="96" t="s">
        <v>140</v>
      </c>
      <c r="M27" s="96" t="s">
        <v>140</v>
      </c>
      <c r="N27" s="96" t="s">
        <v>140</v>
      </c>
      <c r="O27" s="96"/>
      <c r="P27" s="10" t="s">
        <v>140</v>
      </c>
      <c r="Q27" s="97" t="s">
        <v>180</v>
      </c>
      <c r="R27" s="35">
        <v>1000</v>
      </c>
      <c r="S27" s="9">
        <v>1</v>
      </c>
      <c r="T27" s="96"/>
      <c r="U27" s="12">
        <v>22600</v>
      </c>
      <c r="V27" s="13">
        <v>57827000</v>
      </c>
      <c r="W27" s="14">
        <f t="shared" si="4"/>
        <v>2558.716814159292</v>
      </c>
      <c r="X27" s="15" t="e">
        <f t="shared" si="5"/>
        <v>#DIV/0!</v>
      </c>
      <c r="Y27" s="16">
        <v>80000000</v>
      </c>
      <c r="Z27" s="32">
        <f t="shared" si="1"/>
        <v>3539.8230088495575</v>
      </c>
      <c r="AA27" s="34">
        <v>0.45</v>
      </c>
    </row>
    <row r="28" spans="2:27" ht="18" customHeight="1">
      <c r="B28" s="6" t="s">
        <v>23</v>
      </c>
      <c r="C28" s="7">
        <v>0.4</v>
      </c>
      <c r="D28" s="2">
        <v>0.322</v>
      </c>
      <c r="E28" s="8">
        <f t="shared" si="0"/>
        <v>18</v>
      </c>
      <c r="F28" s="9">
        <v>1</v>
      </c>
      <c r="G28" s="96"/>
      <c r="H28" s="96"/>
      <c r="I28" s="96"/>
      <c r="J28" s="96"/>
      <c r="K28" s="96"/>
      <c r="L28" s="96"/>
      <c r="M28" s="96"/>
      <c r="N28" s="96"/>
      <c r="O28" s="96"/>
      <c r="P28" s="10"/>
      <c r="Q28" s="97"/>
      <c r="R28" s="11" t="s">
        <v>76</v>
      </c>
      <c r="S28" s="9">
        <v>1</v>
      </c>
      <c r="T28" s="96"/>
      <c r="U28" s="12">
        <v>12958</v>
      </c>
      <c r="V28" s="13">
        <v>32129798</v>
      </c>
      <c r="W28" s="14">
        <f t="shared" si="4"/>
        <v>2479.533724340176</v>
      </c>
      <c r="X28" s="15" t="e">
        <f t="shared" si="5"/>
        <v>#DIV/0!</v>
      </c>
      <c r="Y28" s="16">
        <v>51325000</v>
      </c>
      <c r="Z28" s="32">
        <f t="shared" si="1"/>
        <v>3960.8735916036426</v>
      </c>
      <c r="AA28" s="34">
        <v>0.45</v>
      </c>
    </row>
    <row r="29" spans="2:27" ht="18" customHeight="1">
      <c r="B29" s="6" t="s">
        <v>24</v>
      </c>
      <c r="C29" s="7">
        <v>0.384</v>
      </c>
      <c r="D29" s="2">
        <v>0.3069</v>
      </c>
      <c r="E29" s="8">
        <f t="shared" si="0"/>
        <v>27</v>
      </c>
      <c r="F29" s="9"/>
      <c r="G29" s="96" t="s">
        <v>74</v>
      </c>
      <c r="H29" s="96"/>
      <c r="I29" s="96"/>
      <c r="J29" s="96"/>
      <c r="K29" s="96"/>
      <c r="L29" s="96" t="s">
        <v>74</v>
      </c>
      <c r="M29" s="96" t="s">
        <v>74</v>
      </c>
      <c r="N29" s="96" t="s">
        <v>74</v>
      </c>
      <c r="O29" s="96"/>
      <c r="P29" s="10"/>
      <c r="Q29" s="97" t="s">
        <v>187</v>
      </c>
      <c r="R29" s="11" t="s">
        <v>76</v>
      </c>
      <c r="S29" s="9">
        <v>1</v>
      </c>
      <c r="T29" s="96"/>
      <c r="U29" s="12">
        <v>11220</v>
      </c>
      <c r="V29" s="13">
        <v>38906297</v>
      </c>
      <c r="W29" s="14">
        <f t="shared" si="4"/>
        <v>3467.58440285205</v>
      </c>
      <c r="X29" s="15" t="e">
        <f t="shared" si="5"/>
        <v>#DIV/0!</v>
      </c>
      <c r="Y29" s="16">
        <v>49791000</v>
      </c>
      <c r="Z29" s="32">
        <f t="shared" si="1"/>
        <v>4437.700534759359</v>
      </c>
      <c r="AA29" s="34">
        <v>0.438</v>
      </c>
    </row>
    <row r="30" spans="2:27" ht="18" customHeight="1">
      <c r="B30" s="6" t="s">
        <v>25</v>
      </c>
      <c r="C30" s="7">
        <v>0.4</v>
      </c>
      <c r="D30" s="2">
        <v>0.35</v>
      </c>
      <c r="E30" s="8">
        <f t="shared" si="0"/>
        <v>12</v>
      </c>
      <c r="F30" s="9"/>
      <c r="G30" s="96" t="s">
        <v>180</v>
      </c>
      <c r="H30" s="96"/>
      <c r="I30" s="96" t="s">
        <v>180</v>
      </c>
      <c r="J30" s="96"/>
      <c r="K30" s="96"/>
      <c r="L30" s="96"/>
      <c r="M30" s="96"/>
      <c r="N30" s="96"/>
      <c r="O30" s="96"/>
      <c r="P30" s="10"/>
      <c r="Q30" s="97" t="s">
        <v>180</v>
      </c>
      <c r="R30" s="11" t="s">
        <v>76</v>
      </c>
      <c r="S30" s="9">
        <v>1</v>
      </c>
      <c r="T30" s="96"/>
      <c r="U30" s="12">
        <v>20876</v>
      </c>
      <c r="V30" s="13">
        <v>59881004</v>
      </c>
      <c r="W30" s="14">
        <f t="shared" si="4"/>
        <v>2868.413680781759</v>
      </c>
      <c r="X30" s="15" t="e">
        <f t="shared" si="5"/>
        <v>#DIV/0!</v>
      </c>
      <c r="Y30" s="16">
        <v>70621000</v>
      </c>
      <c r="Z30" s="32">
        <f t="shared" si="1"/>
        <v>3382.879862042537</v>
      </c>
      <c r="AA30" s="34">
        <v>0.45</v>
      </c>
    </row>
    <row r="31" spans="1:27" ht="18" customHeight="1">
      <c r="A31" s="100" t="s">
        <v>272</v>
      </c>
      <c r="B31" s="6" t="s">
        <v>26</v>
      </c>
      <c r="C31" s="7">
        <v>0.6</v>
      </c>
      <c r="D31" s="2">
        <v>0.33</v>
      </c>
      <c r="E31" s="8">
        <f t="shared" si="0"/>
        <v>15</v>
      </c>
      <c r="F31" s="9"/>
      <c r="G31" s="96" t="s">
        <v>129</v>
      </c>
      <c r="H31" s="96" t="s">
        <v>268</v>
      </c>
      <c r="I31" s="96"/>
      <c r="J31" s="96" t="s">
        <v>129</v>
      </c>
      <c r="K31" s="96" t="s">
        <v>129</v>
      </c>
      <c r="L31" s="96" t="s">
        <v>268</v>
      </c>
      <c r="M31" s="96" t="s">
        <v>129</v>
      </c>
      <c r="N31" s="96" t="s">
        <v>74</v>
      </c>
      <c r="O31" s="96" t="s">
        <v>74</v>
      </c>
      <c r="P31" s="96" t="s">
        <v>74</v>
      </c>
      <c r="Q31" s="97"/>
      <c r="R31" s="11" t="s">
        <v>76</v>
      </c>
      <c r="S31" s="9">
        <v>1</v>
      </c>
      <c r="T31" s="96"/>
      <c r="U31" s="12">
        <v>5309</v>
      </c>
      <c r="V31" s="13">
        <v>5928807</v>
      </c>
      <c r="W31" s="14">
        <f t="shared" si="4"/>
        <v>1116.746468261443</v>
      </c>
      <c r="X31" s="15" t="e">
        <f t="shared" si="5"/>
        <v>#DIV/0!</v>
      </c>
      <c r="Y31" s="16">
        <v>14332000</v>
      </c>
      <c r="Z31" s="32">
        <f t="shared" si="1"/>
        <v>2699.566773403654</v>
      </c>
      <c r="AA31" s="34"/>
    </row>
    <row r="32" spans="2:27" ht="18" customHeight="1">
      <c r="B32" s="6" t="s">
        <v>27</v>
      </c>
      <c r="C32" s="7">
        <v>0.45</v>
      </c>
      <c r="D32" s="2">
        <v>0.42</v>
      </c>
      <c r="E32" s="8">
        <f t="shared" si="0"/>
        <v>3</v>
      </c>
      <c r="F32" s="9"/>
      <c r="G32" s="96" t="s">
        <v>91</v>
      </c>
      <c r="H32" s="96"/>
      <c r="I32" s="96" t="s">
        <v>91</v>
      </c>
      <c r="J32" s="96" t="s">
        <v>91</v>
      </c>
      <c r="K32" s="96" t="s">
        <v>91</v>
      </c>
      <c r="L32" s="96" t="s">
        <v>91</v>
      </c>
      <c r="M32" s="96" t="s">
        <v>91</v>
      </c>
      <c r="N32" s="96" t="s">
        <v>91</v>
      </c>
      <c r="O32" s="96"/>
      <c r="P32" s="10"/>
      <c r="Q32" s="97" t="s">
        <v>180</v>
      </c>
      <c r="R32" s="11" t="s">
        <v>76</v>
      </c>
      <c r="S32" s="9">
        <v>1</v>
      </c>
      <c r="T32" s="96">
        <v>1</v>
      </c>
      <c r="U32" s="12">
        <v>3187</v>
      </c>
      <c r="V32" s="13">
        <v>11625279</v>
      </c>
      <c r="W32" s="14">
        <f t="shared" si="4"/>
        <v>3647.718544085347</v>
      </c>
      <c r="X32" s="15" t="e">
        <f t="shared" si="5"/>
        <v>#DIV/0!</v>
      </c>
      <c r="Y32" s="16">
        <v>12263000</v>
      </c>
      <c r="Z32" s="32">
        <f t="shared" si="1"/>
        <v>3847.8192657671793</v>
      </c>
      <c r="AA32" s="34">
        <v>0.45</v>
      </c>
    </row>
    <row r="33" spans="2:27" ht="18" customHeight="1">
      <c r="B33" s="6" t="s">
        <v>28</v>
      </c>
      <c r="C33" s="7">
        <v>0.45</v>
      </c>
      <c r="D33" s="2">
        <v>0.38</v>
      </c>
      <c r="E33" s="8">
        <f t="shared" si="0"/>
        <v>5</v>
      </c>
      <c r="F33" s="9"/>
      <c r="G33" s="96" t="s">
        <v>83</v>
      </c>
      <c r="H33" s="96"/>
      <c r="I33" s="96" t="s">
        <v>83</v>
      </c>
      <c r="J33" s="96" t="s">
        <v>83</v>
      </c>
      <c r="K33" s="96" t="s">
        <v>83</v>
      </c>
      <c r="L33" s="96" t="s">
        <v>160</v>
      </c>
      <c r="M33" s="96" t="s">
        <v>83</v>
      </c>
      <c r="N33" s="96" t="s">
        <v>160</v>
      </c>
      <c r="O33" s="96"/>
      <c r="P33" s="10"/>
      <c r="Q33" s="97" t="s">
        <v>180</v>
      </c>
      <c r="R33" s="11" t="s">
        <v>76</v>
      </c>
      <c r="S33" s="9">
        <v>1</v>
      </c>
      <c r="T33" s="96"/>
      <c r="U33" s="12">
        <v>588</v>
      </c>
      <c r="V33" s="13">
        <v>4388258</v>
      </c>
      <c r="W33" s="14">
        <f t="shared" si="4"/>
        <v>7463.023809523809</v>
      </c>
      <c r="X33" s="15" t="e">
        <f t="shared" si="5"/>
        <v>#DIV/0!</v>
      </c>
      <c r="Y33" s="16">
        <v>5342000</v>
      </c>
      <c r="Z33" s="32">
        <f t="shared" si="1"/>
        <v>9085.034013605442</v>
      </c>
      <c r="AA33" s="34">
        <v>0.5</v>
      </c>
    </row>
    <row r="34" spans="2:27" ht="18" customHeight="1">
      <c r="B34" s="6" t="s">
        <v>29</v>
      </c>
      <c r="C34" s="7">
        <v>0.4</v>
      </c>
      <c r="D34" s="2"/>
      <c r="E34" s="8"/>
      <c r="F34" s="9"/>
      <c r="G34" s="96" t="s">
        <v>74</v>
      </c>
      <c r="H34" s="96" t="s">
        <v>259</v>
      </c>
      <c r="I34" s="96"/>
      <c r="J34" s="96"/>
      <c r="K34" s="96"/>
      <c r="L34" s="96"/>
      <c r="M34" s="96"/>
      <c r="N34" s="96"/>
      <c r="O34" s="96"/>
      <c r="P34" s="10"/>
      <c r="Q34" s="97" t="s">
        <v>180</v>
      </c>
      <c r="R34" s="11" t="s">
        <v>76</v>
      </c>
      <c r="S34" s="9">
        <v>1</v>
      </c>
      <c r="T34" s="96"/>
      <c r="U34" s="12">
        <v>21652</v>
      </c>
      <c r="V34" s="13">
        <v>70907857</v>
      </c>
      <c r="W34" s="14">
        <f t="shared" si="4"/>
        <v>3274.887169776464</v>
      </c>
      <c r="X34" s="15" t="e">
        <f t="shared" si="5"/>
        <v>#DIV/0!</v>
      </c>
      <c r="Y34" s="16">
        <v>91307000</v>
      </c>
      <c r="Z34" s="32">
        <v>21982</v>
      </c>
      <c r="AA34" s="34">
        <v>0.45</v>
      </c>
    </row>
    <row r="35" spans="2:27" ht="18" customHeight="1">
      <c r="B35" s="6" t="s">
        <v>30</v>
      </c>
      <c r="C35" s="7">
        <v>0.27</v>
      </c>
      <c r="D35" s="3"/>
      <c r="E35" s="8"/>
      <c r="F35" s="9"/>
      <c r="G35" s="96"/>
      <c r="H35" s="96"/>
      <c r="I35" s="96"/>
      <c r="J35" s="96" t="s">
        <v>74</v>
      </c>
      <c r="K35" s="96" t="s">
        <v>74</v>
      </c>
      <c r="L35" s="96" t="s">
        <v>74</v>
      </c>
      <c r="M35" s="96" t="s">
        <v>268</v>
      </c>
      <c r="N35" s="96" t="s">
        <v>74</v>
      </c>
      <c r="O35" s="96" t="s">
        <v>74</v>
      </c>
      <c r="P35" s="10"/>
      <c r="Q35" s="97"/>
      <c r="R35" s="11" t="s">
        <v>82</v>
      </c>
      <c r="S35" s="9">
        <v>1</v>
      </c>
      <c r="T35" s="96"/>
      <c r="U35" s="12">
        <v>165472</v>
      </c>
      <c r="V35" s="13">
        <v>367274517</v>
      </c>
      <c r="W35" s="14">
        <f t="shared" si="4"/>
        <v>2219.556885757107</v>
      </c>
      <c r="X35" s="15" t="e">
        <f t="shared" si="5"/>
        <v>#DIV/0!</v>
      </c>
      <c r="Y35" s="16">
        <v>393650239</v>
      </c>
      <c r="Z35" s="32">
        <f t="shared" si="1"/>
        <v>2378.9537746567394</v>
      </c>
      <c r="AA35" s="34">
        <v>0.3</v>
      </c>
    </row>
    <row r="36" spans="1:27" ht="18" customHeight="1">
      <c r="A36" s="100" t="s">
        <v>271</v>
      </c>
      <c r="B36" s="6" t="s">
        <v>31</v>
      </c>
      <c r="C36" s="7">
        <v>0.35</v>
      </c>
      <c r="D36" s="2">
        <v>0.332</v>
      </c>
      <c r="E36" s="8">
        <f t="shared" si="0"/>
        <v>14</v>
      </c>
      <c r="F36" s="9">
        <v>1</v>
      </c>
      <c r="G36" s="96"/>
      <c r="H36" s="96"/>
      <c r="I36" s="96"/>
      <c r="J36" s="96"/>
      <c r="K36" s="96"/>
      <c r="L36" s="96"/>
      <c r="M36" s="96"/>
      <c r="N36" s="96"/>
      <c r="O36" s="96"/>
      <c r="P36" s="10"/>
      <c r="Q36" s="97"/>
      <c r="R36" s="11" t="s">
        <v>76</v>
      </c>
      <c r="S36" s="9">
        <v>1</v>
      </c>
      <c r="T36" s="96">
        <v>1</v>
      </c>
      <c r="U36" s="12">
        <v>74092</v>
      </c>
      <c r="V36" s="13">
        <v>75314035</v>
      </c>
      <c r="W36" s="14">
        <f t="shared" si="4"/>
        <v>1016.4934810775792</v>
      </c>
      <c r="X36" s="15" t="e">
        <f t="shared" si="5"/>
        <v>#DIV/0!</v>
      </c>
      <c r="Y36" s="16">
        <v>102405000</v>
      </c>
      <c r="Z36" s="32">
        <f t="shared" si="1"/>
        <v>1382.1330238082385</v>
      </c>
      <c r="AA36" s="34"/>
    </row>
    <row r="37" spans="2:27" ht="18" customHeight="1">
      <c r="B37" s="6" t="s">
        <v>163</v>
      </c>
      <c r="C37" s="7">
        <v>0.3</v>
      </c>
      <c r="D37" s="2">
        <v>0.21</v>
      </c>
      <c r="E37" s="8">
        <f t="shared" si="0"/>
        <v>38</v>
      </c>
      <c r="F37" s="9"/>
      <c r="G37" s="96"/>
      <c r="H37" s="96"/>
      <c r="I37" s="96"/>
      <c r="J37" s="96"/>
      <c r="K37" s="96" t="s">
        <v>180</v>
      </c>
      <c r="L37" s="96" t="s">
        <v>180</v>
      </c>
      <c r="M37" s="96" t="s">
        <v>180</v>
      </c>
      <c r="N37" s="96" t="s">
        <v>180</v>
      </c>
      <c r="O37" s="96"/>
      <c r="P37" s="10"/>
      <c r="Q37" s="97" t="s">
        <v>180</v>
      </c>
      <c r="R37" s="11">
        <v>500</v>
      </c>
      <c r="S37" s="9">
        <v>1</v>
      </c>
      <c r="T37" s="96">
        <v>1</v>
      </c>
      <c r="U37" s="12">
        <v>10222</v>
      </c>
      <c r="V37" s="13"/>
      <c r="W37" s="14">
        <f t="shared" si="4"/>
        <v>0</v>
      </c>
      <c r="X37" s="15" t="e">
        <f t="shared" si="5"/>
        <v>#DIV/0!</v>
      </c>
      <c r="Y37" s="16"/>
      <c r="Z37" s="32"/>
      <c r="AA37" s="34">
        <v>0.4</v>
      </c>
    </row>
    <row r="38" spans="2:27" ht="18" customHeight="1">
      <c r="B38" s="6" t="s">
        <v>33</v>
      </c>
      <c r="C38" s="7">
        <v>0.35</v>
      </c>
      <c r="D38" s="2">
        <v>0.308</v>
      </c>
      <c r="E38" s="8">
        <f t="shared" si="0"/>
        <v>24</v>
      </c>
      <c r="F38" s="9"/>
      <c r="G38" s="96" t="s">
        <v>91</v>
      </c>
      <c r="H38" s="96"/>
      <c r="I38" s="96"/>
      <c r="J38" s="96"/>
      <c r="K38" s="96"/>
      <c r="L38" s="96" t="s">
        <v>91</v>
      </c>
      <c r="M38" s="96" t="s">
        <v>91</v>
      </c>
      <c r="N38" s="96" t="s">
        <v>91</v>
      </c>
      <c r="O38" s="96"/>
      <c r="P38" s="10"/>
      <c r="Q38" s="97" t="s">
        <v>74</v>
      </c>
      <c r="R38" s="35">
        <v>1000</v>
      </c>
      <c r="S38" s="9">
        <v>1</v>
      </c>
      <c r="T38" s="96">
        <v>1</v>
      </c>
      <c r="U38" s="12">
        <v>12823</v>
      </c>
      <c r="V38" s="13">
        <v>46461612</v>
      </c>
      <c r="W38" s="14">
        <f t="shared" si="4"/>
        <v>3623.302815253841</v>
      </c>
      <c r="X38" s="15" t="e">
        <f t="shared" si="5"/>
        <v>#DIV/0!</v>
      </c>
      <c r="Y38" s="16">
        <v>69548000</v>
      </c>
      <c r="Z38" s="32">
        <f aca="true" t="shared" si="6" ref="Z38:Z46">Y38/U38</f>
        <v>5423.691803790065</v>
      </c>
      <c r="AA38" s="34">
        <v>0.4</v>
      </c>
    </row>
    <row r="39" spans="2:27" ht="18" customHeight="1">
      <c r="B39" s="6" t="s">
        <v>34</v>
      </c>
      <c r="C39" s="7">
        <v>0.3</v>
      </c>
      <c r="D39" s="2">
        <v>0.225</v>
      </c>
      <c r="E39" s="8">
        <f t="shared" si="0"/>
        <v>37</v>
      </c>
      <c r="F39" s="9"/>
      <c r="G39" s="96" t="s">
        <v>134</v>
      </c>
      <c r="H39" s="96"/>
      <c r="I39" s="96"/>
      <c r="J39" s="96"/>
      <c r="K39" s="96"/>
      <c r="L39" s="96" t="s">
        <v>134</v>
      </c>
      <c r="M39" s="96" t="s">
        <v>134</v>
      </c>
      <c r="N39" s="96" t="s">
        <v>134</v>
      </c>
      <c r="O39" s="96"/>
      <c r="P39" s="10"/>
      <c r="Q39" s="97" t="s">
        <v>74</v>
      </c>
      <c r="R39" s="35">
        <v>500</v>
      </c>
      <c r="S39" s="9">
        <v>1</v>
      </c>
      <c r="T39" s="96">
        <v>1</v>
      </c>
      <c r="U39" s="12">
        <v>3111</v>
      </c>
      <c r="V39" s="13">
        <v>11550437</v>
      </c>
      <c r="W39" s="14">
        <f t="shared" si="4"/>
        <v>3712.77306332369</v>
      </c>
      <c r="X39" s="15" t="e">
        <f t="shared" si="5"/>
        <v>#DIV/0!</v>
      </c>
      <c r="Y39" s="16">
        <v>12665000</v>
      </c>
      <c r="Z39" s="32">
        <f t="shared" si="6"/>
        <v>4071.03825136612</v>
      </c>
      <c r="AA39" s="34">
        <v>0.35</v>
      </c>
    </row>
    <row r="40" spans="2:27" ht="18" customHeight="1">
      <c r="B40" s="6" t="s">
        <v>35</v>
      </c>
      <c r="C40" s="7">
        <v>0.3</v>
      </c>
      <c r="D40" s="2">
        <v>0.259</v>
      </c>
      <c r="E40" s="8">
        <f t="shared" si="0"/>
        <v>32</v>
      </c>
      <c r="F40" s="9"/>
      <c r="G40" s="96"/>
      <c r="H40" s="96"/>
      <c r="I40" s="96"/>
      <c r="J40" s="96"/>
      <c r="K40" s="96"/>
      <c r="L40" s="96" t="s">
        <v>165</v>
      </c>
      <c r="M40" s="96"/>
      <c r="N40" s="96" t="s">
        <v>165</v>
      </c>
      <c r="O40" s="96"/>
      <c r="P40" s="10" t="s">
        <v>165</v>
      </c>
      <c r="Q40" s="97"/>
      <c r="R40" s="11" t="s">
        <v>76</v>
      </c>
      <c r="S40" s="9">
        <v>1</v>
      </c>
      <c r="T40" s="96">
        <v>1</v>
      </c>
      <c r="U40" s="12">
        <v>38630</v>
      </c>
      <c r="V40" s="13">
        <v>89675000</v>
      </c>
      <c r="W40" s="14">
        <f t="shared" si="4"/>
        <v>2321.382345327466</v>
      </c>
      <c r="X40" s="15" t="e">
        <f t="shared" si="5"/>
        <v>#DIV/0!</v>
      </c>
      <c r="Y40" s="16">
        <v>160531000</v>
      </c>
      <c r="Z40" s="32">
        <f t="shared" si="6"/>
        <v>4155.604452498059</v>
      </c>
      <c r="AA40" s="34">
        <v>0.375</v>
      </c>
    </row>
    <row r="41" spans="2:27" ht="18" customHeight="1">
      <c r="B41" s="6" t="s">
        <v>36</v>
      </c>
      <c r="C41" s="7">
        <v>0.35</v>
      </c>
      <c r="D41" s="3">
        <v>0.33</v>
      </c>
      <c r="E41" s="8">
        <f t="shared" si="0"/>
        <v>15</v>
      </c>
      <c r="F41" s="9">
        <v>1</v>
      </c>
      <c r="G41" s="96"/>
      <c r="H41" s="96"/>
      <c r="I41" s="96"/>
      <c r="J41" s="96"/>
      <c r="K41" s="96"/>
      <c r="L41" s="96"/>
      <c r="M41" s="96"/>
      <c r="N41" s="96"/>
      <c r="O41" s="96"/>
      <c r="P41" s="10"/>
      <c r="Q41" s="97"/>
      <c r="R41" s="11" t="s">
        <v>76</v>
      </c>
      <c r="S41" s="9">
        <v>1</v>
      </c>
      <c r="T41" s="96">
        <v>1</v>
      </c>
      <c r="U41" s="12">
        <v>16178</v>
      </c>
      <c r="V41" s="58">
        <v>38677340</v>
      </c>
      <c r="W41" s="59">
        <f t="shared" si="4"/>
        <v>2390.7368030658918</v>
      </c>
      <c r="X41" s="60" t="e">
        <f t="shared" si="5"/>
        <v>#DIV/0!</v>
      </c>
      <c r="Y41" s="61">
        <v>50378000</v>
      </c>
      <c r="Z41" s="62">
        <f t="shared" si="6"/>
        <v>3113.9819507973793</v>
      </c>
      <c r="AA41" s="34">
        <v>0.4</v>
      </c>
    </row>
    <row r="42" spans="2:27" ht="18" customHeight="1">
      <c r="B42" s="6" t="s">
        <v>37</v>
      </c>
      <c r="C42" s="7">
        <v>0.4</v>
      </c>
      <c r="D42" s="3">
        <v>0.317</v>
      </c>
      <c r="E42" s="8">
        <f t="shared" si="0"/>
        <v>21</v>
      </c>
      <c r="F42" s="9"/>
      <c r="G42" s="96" t="s">
        <v>147</v>
      </c>
      <c r="H42" s="96"/>
      <c r="I42" s="96"/>
      <c r="J42" s="96"/>
      <c r="K42" s="96" t="s">
        <v>147</v>
      </c>
      <c r="L42" s="96"/>
      <c r="M42" s="96"/>
      <c r="N42" s="96" t="s">
        <v>187</v>
      </c>
      <c r="O42" s="96"/>
      <c r="P42" s="10" t="s">
        <v>74</v>
      </c>
      <c r="Q42" s="97" t="s">
        <v>74</v>
      </c>
      <c r="R42" s="11" t="s">
        <v>76</v>
      </c>
      <c r="S42" s="9">
        <v>1</v>
      </c>
      <c r="T42" s="96">
        <v>1</v>
      </c>
      <c r="U42" s="12">
        <v>17302</v>
      </c>
      <c r="V42" s="13">
        <v>55046092</v>
      </c>
      <c r="W42" s="14">
        <f t="shared" si="4"/>
        <v>3181.487226910184</v>
      </c>
      <c r="X42" s="15" t="e">
        <f t="shared" si="5"/>
        <v>#DIV/0!</v>
      </c>
      <c r="Y42" s="16">
        <v>79891000</v>
      </c>
      <c r="Z42" s="32">
        <f t="shared" si="6"/>
        <v>4617.443070165299</v>
      </c>
      <c r="AA42" s="34">
        <v>0.45</v>
      </c>
    </row>
    <row r="43" spans="2:27" ht="18" customHeight="1">
      <c r="B43" s="6" t="s">
        <v>38</v>
      </c>
      <c r="C43" s="7">
        <v>0.35</v>
      </c>
      <c r="D43" s="2">
        <v>0.28</v>
      </c>
      <c r="E43" s="8">
        <f t="shared" si="0"/>
        <v>29</v>
      </c>
      <c r="F43" s="9">
        <v>1</v>
      </c>
      <c r="G43" s="96"/>
      <c r="H43" s="96"/>
      <c r="I43" s="96"/>
      <c r="J43" s="96"/>
      <c r="K43" s="96"/>
      <c r="L43" s="96"/>
      <c r="M43" s="96"/>
      <c r="N43" s="96"/>
      <c r="O43" s="96"/>
      <c r="P43" s="10"/>
      <c r="Q43" s="97"/>
      <c r="R43" s="11" t="s">
        <v>76</v>
      </c>
      <c r="S43" s="9">
        <v>1</v>
      </c>
      <c r="T43" s="96">
        <v>1</v>
      </c>
      <c r="U43" s="12">
        <v>1318</v>
      </c>
      <c r="V43" s="13">
        <v>3563541</v>
      </c>
      <c r="W43" s="14">
        <f t="shared" si="4"/>
        <v>2703.7488619119877</v>
      </c>
      <c r="X43" s="15" t="e">
        <f t="shared" si="5"/>
        <v>#DIV/0!</v>
      </c>
      <c r="Y43" s="16">
        <v>6462000</v>
      </c>
      <c r="Z43" s="32">
        <f t="shared" si="6"/>
        <v>4902.88315629742</v>
      </c>
      <c r="AA43" s="34">
        <v>0.4</v>
      </c>
    </row>
    <row r="44" spans="2:27" ht="18" customHeight="1">
      <c r="B44" s="6" t="s">
        <v>39</v>
      </c>
      <c r="C44" s="7">
        <v>0.35</v>
      </c>
      <c r="D44" s="2">
        <v>0.374</v>
      </c>
      <c r="E44" s="8">
        <f t="shared" si="0"/>
        <v>6</v>
      </c>
      <c r="F44" s="9"/>
      <c r="G44" s="96"/>
      <c r="H44" s="96"/>
      <c r="I44" s="96"/>
      <c r="J44" s="96"/>
      <c r="K44" s="96"/>
      <c r="L44" s="96" t="s">
        <v>268</v>
      </c>
      <c r="M44" s="96"/>
      <c r="N44" s="96" t="s">
        <v>148</v>
      </c>
      <c r="O44" s="96"/>
      <c r="P44" s="10"/>
      <c r="Q44" s="97"/>
      <c r="R44" s="52" t="s">
        <v>76</v>
      </c>
      <c r="S44" s="9">
        <v>1</v>
      </c>
      <c r="T44" s="96">
        <v>1</v>
      </c>
      <c r="U44" s="12">
        <v>8099</v>
      </c>
      <c r="V44" s="13">
        <v>22630390</v>
      </c>
      <c r="W44" s="14">
        <f t="shared" si="4"/>
        <v>2794.2202741079145</v>
      </c>
      <c r="X44" s="15" t="e">
        <f t="shared" si="5"/>
        <v>#DIV/0!</v>
      </c>
      <c r="Y44" s="16">
        <v>30579000</v>
      </c>
      <c r="Z44" s="32">
        <f t="shared" si="6"/>
        <v>3775.6513149771577</v>
      </c>
      <c r="AA44" s="34">
        <v>0.4</v>
      </c>
    </row>
    <row r="45" spans="2:27" ht="18" customHeight="1">
      <c r="B45" s="6" t="s">
        <v>40</v>
      </c>
      <c r="C45" s="7">
        <v>0.4</v>
      </c>
      <c r="D45" s="2">
        <v>0.31</v>
      </c>
      <c r="E45" s="8">
        <f t="shared" si="0"/>
        <v>23</v>
      </c>
      <c r="F45" s="9"/>
      <c r="G45" s="96" t="s">
        <v>74</v>
      </c>
      <c r="H45" s="96"/>
      <c r="I45" s="96" t="s">
        <v>187</v>
      </c>
      <c r="J45" s="96"/>
      <c r="K45" s="96"/>
      <c r="L45" s="96" t="s">
        <v>74</v>
      </c>
      <c r="M45" s="96" t="s">
        <v>74</v>
      </c>
      <c r="N45" s="96" t="s">
        <v>74</v>
      </c>
      <c r="O45" s="96"/>
      <c r="P45" s="10"/>
      <c r="Q45" s="97"/>
      <c r="R45" s="11" t="s">
        <v>76</v>
      </c>
      <c r="S45" s="9">
        <v>1</v>
      </c>
      <c r="T45" s="96">
        <v>1</v>
      </c>
      <c r="U45" s="12">
        <v>12417</v>
      </c>
      <c r="V45" s="13">
        <v>35268342</v>
      </c>
      <c r="W45" s="14">
        <f t="shared" si="4"/>
        <v>2840.327132157526</v>
      </c>
      <c r="X45" s="15" t="e">
        <f t="shared" si="5"/>
        <v>#DIV/0!</v>
      </c>
      <c r="Y45" s="16">
        <v>69840000</v>
      </c>
      <c r="Z45" s="32">
        <v>12401</v>
      </c>
      <c r="AA45" s="34">
        <v>0.45</v>
      </c>
    </row>
    <row r="46" spans="2:27" ht="18" customHeight="1">
      <c r="B46" s="6" t="s">
        <v>41</v>
      </c>
      <c r="C46" s="7">
        <v>0.3</v>
      </c>
      <c r="D46" s="2">
        <v>0.284</v>
      </c>
      <c r="E46" s="8">
        <f t="shared" si="0"/>
        <v>28</v>
      </c>
      <c r="F46" s="9">
        <v>1</v>
      </c>
      <c r="G46" s="96"/>
      <c r="H46" s="96"/>
      <c r="I46" s="96"/>
      <c r="J46" s="96"/>
      <c r="K46" s="96"/>
      <c r="L46" s="96"/>
      <c r="M46" s="96"/>
      <c r="N46" s="96"/>
      <c r="O46" s="96"/>
      <c r="P46" s="10"/>
      <c r="Q46" s="97"/>
      <c r="R46" s="11" t="s">
        <v>76</v>
      </c>
      <c r="S46" s="9">
        <v>1</v>
      </c>
      <c r="T46" s="96">
        <v>1</v>
      </c>
      <c r="U46" s="12">
        <v>12483</v>
      </c>
      <c r="V46" s="13">
        <v>30807048</v>
      </c>
      <c r="W46" s="14">
        <f t="shared" si="4"/>
        <v>2467.920211487623</v>
      </c>
      <c r="X46" s="15" t="e">
        <f t="shared" si="5"/>
        <v>#DIV/0!</v>
      </c>
      <c r="Y46" s="16">
        <v>36691000</v>
      </c>
      <c r="Z46" s="32">
        <f t="shared" si="6"/>
        <v>2939.277417287511</v>
      </c>
      <c r="AA46" s="34">
        <v>0.35</v>
      </c>
    </row>
    <row r="47" spans="1:27" ht="30" customHeight="1" thickBot="1">
      <c r="A47" s="100" t="s">
        <v>271</v>
      </c>
      <c r="B47" s="102" t="s">
        <v>42</v>
      </c>
      <c r="C47" s="103">
        <v>0.3</v>
      </c>
      <c r="D47" s="104">
        <v>0.193</v>
      </c>
      <c r="E47" s="105">
        <f t="shared" si="0"/>
        <v>39</v>
      </c>
      <c r="F47" s="71">
        <f>SUM(F5:F46)</f>
        <v>5</v>
      </c>
      <c r="G47" s="72"/>
      <c r="H47" s="72"/>
      <c r="I47" s="72"/>
      <c r="J47" s="72" t="s">
        <v>74</v>
      </c>
      <c r="K47" s="72"/>
      <c r="L47" s="72" t="s">
        <v>74</v>
      </c>
      <c r="M47" s="72" t="s">
        <v>74</v>
      </c>
      <c r="N47" s="72" t="s">
        <v>74</v>
      </c>
      <c r="O47" s="72"/>
      <c r="P47" s="106"/>
      <c r="Q47" s="107" t="s">
        <v>74</v>
      </c>
      <c r="R47" s="108" t="s">
        <v>162</v>
      </c>
      <c r="S47" s="71">
        <v>1</v>
      </c>
      <c r="T47" s="72">
        <v>1</v>
      </c>
      <c r="U47" s="109">
        <v>7799</v>
      </c>
      <c r="V47" s="110">
        <v>9848000</v>
      </c>
      <c r="W47" s="111">
        <f t="shared" si="4"/>
        <v>1262.725990511604</v>
      </c>
      <c r="X47" s="112" t="e">
        <f t="shared" si="5"/>
        <v>#DIV/0!</v>
      </c>
      <c r="Y47" s="113">
        <v>9759000</v>
      </c>
      <c r="Z47" s="114"/>
      <c r="AA47" s="34"/>
    </row>
    <row r="48" spans="2:21" ht="13.5" customHeight="1">
      <c r="B48" s="115"/>
      <c r="C48" s="149" t="s">
        <v>81</v>
      </c>
      <c r="D48" s="149"/>
      <c r="E48" s="149"/>
      <c r="F48" s="149"/>
      <c r="G48" s="149"/>
      <c r="H48" s="149"/>
      <c r="I48" s="149"/>
      <c r="J48" s="149"/>
      <c r="K48" s="149"/>
      <c r="L48" s="149"/>
      <c r="M48" s="149"/>
      <c r="N48" s="149"/>
      <c r="O48" s="149"/>
      <c r="P48" s="149"/>
      <c r="Q48" s="149"/>
      <c r="R48" s="149"/>
      <c r="S48" s="149"/>
      <c r="T48" s="149"/>
      <c r="U48" s="149"/>
    </row>
    <row r="49" spans="2:21" ht="13.5">
      <c r="B49" s="116"/>
      <c r="C49" s="153" t="s">
        <v>85</v>
      </c>
      <c r="D49" s="152"/>
      <c r="E49" s="152"/>
      <c r="F49" s="152"/>
      <c r="G49" s="152"/>
      <c r="H49" s="152"/>
      <c r="I49" s="152"/>
      <c r="J49" s="152"/>
      <c r="K49" s="152"/>
      <c r="L49" s="152"/>
      <c r="M49" s="152"/>
      <c r="N49" s="152"/>
      <c r="O49" s="152"/>
      <c r="P49" s="152"/>
      <c r="Q49" s="152"/>
      <c r="R49" s="152"/>
      <c r="S49" s="152"/>
      <c r="T49" s="152"/>
      <c r="U49" s="152"/>
    </row>
    <row r="50" spans="3:21" ht="13.5">
      <c r="C50" s="152" t="s">
        <v>90</v>
      </c>
      <c r="D50" s="150"/>
      <c r="E50" s="150"/>
      <c r="F50" s="150"/>
      <c r="G50" s="150"/>
      <c r="H50" s="150"/>
      <c r="I50" s="150"/>
      <c r="J50" s="150"/>
      <c r="K50" s="150"/>
      <c r="L50" s="150"/>
      <c r="M50" s="150"/>
      <c r="N50" s="150"/>
      <c r="O50" s="150"/>
      <c r="P50" s="150"/>
      <c r="Q50" s="150"/>
      <c r="R50" s="150"/>
      <c r="S50" s="150"/>
      <c r="T50" s="150"/>
      <c r="U50" s="150"/>
    </row>
    <row r="51" spans="3:21" ht="13.5">
      <c r="C51" s="150" t="s">
        <v>87</v>
      </c>
      <c r="D51" s="150"/>
      <c r="E51" s="150"/>
      <c r="F51" s="150"/>
      <c r="G51" s="150"/>
      <c r="H51" s="150"/>
      <c r="I51" s="150"/>
      <c r="J51" s="150"/>
      <c r="K51" s="150"/>
      <c r="L51" s="150"/>
      <c r="M51" s="150"/>
      <c r="N51" s="150"/>
      <c r="O51" s="150"/>
      <c r="P51" s="150"/>
      <c r="Q51" s="150"/>
      <c r="R51" s="150"/>
      <c r="S51" s="150"/>
      <c r="T51" s="150"/>
      <c r="U51" s="150"/>
    </row>
    <row r="52" spans="3:21" ht="13.5">
      <c r="C52" s="150" t="s">
        <v>88</v>
      </c>
      <c r="D52" s="150"/>
      <c r="E52" s="150"/>
      <c r="F52" s="150"/>
      <c r="G52" s="150"/>
      <c r="H52" s="150"/>
      <c r="I52" s="150"/>
      <c r="J52" s="150"/>
      <c r="K52" s="150"/>
      <c r="L52" s="150"/>
      <c r="M52" s="150"/>
      <c r="N52" s="150"/>
      <c r="O52" s="150"/>
      <c r="P52" s="150"/>
      <c r="Q52" s="150"/>
      <c r="R52" s="150"/>
      <c r="S52" s="150"/>
      <c r="T52" s="150"/>
      <c r="U52" s="150"/>
    </row>
    <row r="53" spans="3:21" ht="13.5">
      <c r="C53" s="150" t="s">
        <v>92</v>
      </c>
      <c r="D53" s="150"/>
      <c r="E53" s="150"/>
      <c r="F53" s="150"/>
      <c r="G53" s="150"/>
      <c r="H53" s="150"/>
      <c r="I53" s="150"/>
      <c r="J53" s="150"/>
      <c r="K53" s="150"/>
      <c r="L53" s="150"/>
      <c r="M53" s="150"/>
      <c r="N53" s="150"/>
      <c r="O53" s="150"/>
      <c r="P53" s="150"/>
      <c r="Q53" s="150"/>
      <c r="R53" s="150"/>
      <c r="S53" s="150"/>
      <c r="T53" s="150"/>
      <c r="U53" s="150"/>
    </row>
    <row r="54" spans="3:21" ht="13.5">
      <c r="C54" s="150" t="s">
        <v>95</v>
      </c>
      <c r="D54" s="150"/>
      <c r="E54" s="150"/>
      <c r="F54" s="150"/>
      <c r="G54" s="150"/>
      <c r="H54" s="150"/>
      <c r="I54" s="150"/>
      <c r="J54" s="150"/>
      <c r="K54" s="150"/>
      <c r="L54" s="150"/>
      <c r="M54" s="150"/>
      <c r="N54" s="150"/>
      <c r="O54" s="150"/>
      <c r="P54" s="150"/>
      <c r="Q54" s="150"/>
      <c r="R54" s="150"/>
      <c r="S54" s="150"/>
      <c r="T54" s="150"/>
      <c r="U54" s="150"/>
    </row>
    <row r="55" spans="3:21" ht="13.5">
      <c r="C55" s="150" t="s">
        <v>183</v>
      </c>
      <c r="D55" s="150"/>
      <c r="E55" s="150"/>
      <c r="F55" s="150"/>
      <c r="G55" s="151"/>
      <c r="H55" s="151"/>
      <c r="I55" s="151"/>
      <c r="J55" s="151"/>
      <c r="K55" s="151"/>
      <c r="L55" s="151"/>
      <c r="M55" s="151"/>
      <c r="N55" s="151"/>
      <c r="O55" s="151"/>
      <c r="P55" s="151"/>
      <c r="Q55" s="151"/>
      <c r="R55" s="150"/>
      <c r="S55" s="150"/>
      <c r="T55" s="150"/>
      <c r="U55" s="150"/>
    </row>
    <row r="56" spans="3:21" ht="13.5">
      <c r="C56" s="148" t="s">
        <v>141</v>
      </c>
      <c r="D56" s="148"/>
      <c r="E56" s="148"/>
      <c r="F56" s="148"/>
      <c r="G56" s="148"/>
      <c r="H56" s="148"/>
      <c r="I56" s="148"/>
      <c r="J56" s="148"/>
      <c r="K56" s="148"/>
      <c r="L56" s="148"/>
      <c r="M56" s="148"/>
      <c r="N56" s="148"/>
      <c r="O56" s="148"/>
      <c r="P56" s="148"/>
      <c r="Q56" s="148"/>
      <c r="R56" s="148"/>
      <c r="S56" s="148"/>
      <c r="T56" s="148"/>
      <c r="U56" s="148"/>
    </row>
    <row r="57" spans="3:21" ht="13.5">
      <c r="C57" s="117" t="s">
        <v>152</v>
      </c>
      <c r="D57" s="117"/>
      <c r="E57" s="117"/>
      <c r="F57" s="117"/>
      <c r="G57" s="118"/>
      <c r="H57" s="118"/>
      <c r="I57" s="118"/>
      <c r="J57" s="118"/>
      <c r="K57" s="118"/>
      <c r="L57" s="118"/>
      <c r="M57" s="118"/>
      <c r="N57" s="118"/>
      <c r="O57" s="118"/>
      <c r="P57" s="118"/>
      <c r="Q57" s="118"/>
      <c r="R57" s="117"/>
      <c r="S57" s="117"/>
      <c r="T57" s="117"/>
      <c r="U57" s="117"/>
    </row>
    <row r="58" spans="3:21" ht="13.5">
      <c r="C58" s="117" t="s">
        <v>182</v>
      </c>
      <c r="D58" s="117"/>
      <c r="E58" s="117"/>
      <c r="F58" s="117"/>
      <c r="G58" s="118"/>
      <c r="H58" s="118"/>
      <c r="I58" s="118"/>
      <c r="J58" s="118"/>
      <c r="K58" s="118"/>
      <c r="L58" s="118"/>
      <c r="M58" s="118"/>
      <c r="N58" s="118"/>
      <c r="O58" s="118"/>
      <c r="P58" s="118"/>
      <c r="Q58" s="118"/>
      <c r="R58" s="117"/>
      <c r="S58" s="117"/>
      <c r="T58" s="117"/>
      <c r="U58" s="117"/>
    </row>
    <row r="59" spans="3:21" ht="13.5">
      <c r="C59" s="117"/>
      <c r="D59" s="117"/>
      <c r="E59" s="117"/>
      <c r="F59" s="117"/>
      <c r="G59" s="118"/>
      <c r="H59" s="118"/>
      <c r="I59" s="118"/>
      <c r="J59" s="118"/>
      <c r="K59" s="118"/>
      <c r="L59" s="118"/>
      <c r="M59" s="118"/>
      <c r="N59" s="118"/>
      <c r="O59" s="118"/>
      <c r="P59" s="118"/>
      <c r="Q59" s="118"/>
      <c r="R59" s="117"/>
      <c r="S59" s="117"/>
      <c r="T59" s="117"/>
      <c r="U59" s="117"/>
    </row>
    <row r="60" spans="3:21" ht="13.5">
      <c r="C60" s="117"/>
      <c r="D60" s="117"/>
      <c r="E60" s="117"/>
      <c r="F60" s="117"/>
      <c r="G60" s="118"/>
      <c r="H60" s="118"/>
      <c r="I60" s="118"/>
      <c r="J60" s="118"/>
      <c r="K60" s="118"/>
      <c r="L60" s="118"/>
      <c r="M60" s="118"/>
      <c r="N60" s="118"/>
      <c r="O60" s="118"/>
      <c r="P60" s="118"/>
      <c r="Q60" s="118"/>
      <c r="R60" s="117"/>
      <c r="S60" s="117"/>
      <c r="T60" s="117"/>
      <c r="U60" s="117"/>
    </row>
    <row r="61" spans="3:21" ht="13.5">
      <c r="C61" s="117"/>
      <c r="D61" s="117"/>
      <c r="E61" s="117"/>
      <c r="F61" s="117"/>
      <c r="G61" s="118"/>
      <c r="H61" s="118"/>
      <c r="I61" s="118"/>
      <c r="J61" s="118"/>
      <c r="K61" s="118"/>
      <c r="L61" s="118"/>
      <c r="M61" s="118"/>
      <c r="N61" s="118"/>
      <c r="O61" s="118"/>
      <c r="P61" s="118"/>
      <c r="Q61" s="118"/>
      <c r="R61" s="117"/>
      <c r="S61" s="117"/>
      <c r="T61" s="117"/>
      <c r="U61" s="117"/>
    </row>
    <row r="62" spans="3:21" ht="13.5">
      <c r="C62" s="117"/>
      <c r="D62" s="117"/>
      <c r="E62" s="117"/>
      <c r="F62" s="117"/>
      <c r="G62" s="118"/>
      <c r="H62" s="118"/>
      <c r="I62" s="118"/>
      <c r="J62" s="118"/>
      <c r="K62" s="118"/>
      <c r="L62" s="118"/>
      <c r="M62" s="118"/>
      <c r="N62" s="118"/>
      <c r="O62" s="118"/>
      <c r="P62" s="118"/>
      <c r="Q62" s="118"/>
      <c r="R62" s="117"/>
      <c r="S62" s="117"/>
      <c r="T62" s="117"/>
      <c r="U62" s="117"/>
    </row>
    <row r="63" spans="3:21" ht="13.5">
      <c r="C63" s="117"/>
      <c r="D63" s="117"/>
      <c r="E63" s="117"/>
      <c r="F63" s="117"/>
      <c r="G63" s="118"/>
      <c r="H63" s="118"/>
      <c r="I63" s="118"/>
      <c r="J63" s="118"/>
      <c r="K63" s="118"/>
      <c r="L63" s="118"/>
      <c r="M63" s="118"/>
      <c r="N63" s="118"/>
      <c r="O63" s="118"/>
      <c r="P63" s="118"/>
      <c r="Q63" s="118"/>
      <c r="R63" s="117"/>
      <c r="S63" s="117"/>
      <c r="T63" s="117"/>
      <c r="U63" s="117"/>
    </row>
    <row r="64" spans="3:21" ht="13.5">
      <c r="C64" s="117"/>
      <c r="D64" s="117"/>
      <c r="E64" s="117"/>
      <c r="F64" s="117"/>
      <c r="G64" s="118"/>
      <c r="H64" s="118"/>
      <c r="I64" s="118"/>
      <c r="J64" s="118"/>
      <c r="K64" s="118"/>
      <c r="L64" s="118"/>
      <c r="M64" s="118"/>
      <c r="N64" s="118"/>
      <c r="O64" s="118"/>
      <c r="P64" s="118"/>
      <c r="Q64" s="118"/>
      <c r="R64" s="117"/>
      <c r="S64" s="117"/>
      <c r="T64" s="117"/>
      <c r="U64" s="117"/>
    </row>
    <row r="65" spans="3:21" ht="13.5">
      <c r="C65" s="117"/>
      <c r="D65" s="117"/>
      <c r="E65" s="117"/>
      <c r="F65" s="117"/>
      <c r="G65" s="118"/>
      <c r="H65" s="118"/>
      <c r="I65" s="118"/>
      <c r="J65" s="118"/>
      <c r="K65" s="118"/>
      <c r="L65" s="118"/>
      <c r="M65" s="118"/>
      <c r="N65" s="118"/>
      <c r="O65" s="118"/>
      <c r="P65" s="118"/>
      <c r="Q65" s="118"/>
      <c r="R65" s="117"/>
      <c r="S65" s="117"/>
      <c r="T65" s="117"/>
      <c r="U65" s="117"/>
    </row>
    <row r="66" spans="3:21" ht="13.5">
      <c r="C66" s="117"/>
      <c r="D66" s="117"/>
      <c r="E66" s="117"/>
      <c r="F66" s="117"/>
      <c r="G66" s="118"/>
      <c r="H66" s="118"/>
      <c r="I66" s="118"/>
      <c r="J66" s="118"/>
      <c r="K66" s="118"/>
      <c r="L66" s="118"/>
      <c r="M66" s="118"/>
      <c r="N66" s="118"/>
      <c r="O66" s="118"/>
      <c r="P66" s="118"/>
      <c r="Q66" s="118"/>
      <c r="R66" s="117"/>
      <c r="S66" s="117"/>
      <c r="T66" s="117"/>
      <c r="U66" s="117"/>
    </row>
  </sheetData>
  <sheetProtection/>
  <mergeCells count="28">
    <mergeCell ref="AA2:AA4"/>
    <mergeCell ref="V2:X2"/>
    <mergeCell ref="Y2:Z2"/>
    <mergeCell ref="V3:V4"/>
    <mergeCell ref="W3:W4"/>
    <mergeCell ref="X3:X4"/>
    <mergeCell ref="Y3:Y4"/>
    <mergeCell ref="Z3:Z4"/>
    <mergeCell ref="F3:F4"/>
    <mergeCell ref="C56:U56"/>
    <mergeCell ref="C48:U48"/>
    <mergeCell ref="C55:U55"/>
    <mergeCell ref="C54:U54"/>
    <mergeCell ref="C52:U52"/>
    <mergeCell ref="C53:U53"/>
    <mergeCell ref="C50:U50"/>
    <mergeCell ref="C51:U51"/>
    <mergeCell ref="C49:U49"/>
    <mergeCell ref="B2:B4"/>
    <mergeCell ref="C3:C4"/>
    <mergeCell ref="D3:D4"/>
    <mergeCell ref="C2:E2"/>
    <mergeCell ref="E3:E4"/>
    <mergeCell ref="U2:U4"/>
    <mergeCell ref="S2:T3"/>
    <mergeCell ref="R2:R4"/>
    <mergeCell ref="G3:Q3"/>
    <mergeCell ref="F2:Q2"/>
  </mergeCells>
  <printOptions/>
  <pageMargins left="0.4330708661417323" right="0.4330708661417323" top="0.5511811023622047" bottom="0.5511811023622047" header="0.31496062992125984" footer="0.31496062992125984"/>
  <pageSetup fitToHeight="2"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H46"/>
  <sheetViews>
    <sheetView zoomScalePageLayoutView="0" workbookViewId="0" topLeftCell="A1">
      <pane xSplit="2" topLeftCell="C1" activePane="topRight" state="frozen"/>
      <selection pane="topLeft" activeCell="A1" sqref="A1"/>
      <selection pane="topRight" activeCell="A1" sqref="A1"/>
    </sheetView>
  </sheetViews>
  <sheetFormatPr defaultColWidth="9.140625" defaultRowHeight="24.75" customHeight="1"/>
  <cols>
    <col min="1" max="1" width="2.421875" style="119" customWidth="1"/>
    <col min="2" max="2" width="12.00390625" style="17" customWidth="1"/>
    <col min="3" max="3" width="5.57421875" style="17" customWidth="1"/>
    <col min="4" max="4" width="46.7109375" style="17" customWidth="1"/>
    <col min="5" max="5" width="10.421875" style="17" customWidth="1"/>
    <col min="6" max="6" width="12.8515625" style="17" customWidth="1"/>
    <col min="7" max="7" width="9.7109375" style="17" customWidth="1"/>
    <col min="8" max="8" width="6.57421875" style="17" customWidth="1"/>
    <col min="9" max="16384" width="9.00390625" style="17" customWidth="1"/>
  </cols>
  <sheetData>
    <row r="1" spans="2:7" ht="24.75" customHeight="1" thickBot="1">
      <c r="B1" s="76"/>
      <c r="C1" s="168" t="s">
        <v>230</v>
      </c>
      <c r="D1" s="168"/>
      <c r="E1" s="168"/>
      <c r="F1" s="168"/>
      <c r="G1" s="168"/>
    </row>
    <row r="2" spans="2:7" ht="24.75" customHeight="1" thickBot="1">
      <c r="B2" s="77"/>
      <c r="C2" s="78" t="s">
        <v>166</v>
      </c>
      <c r="D2" s="79" t="s">
        <v>77</v>
      </c>
      <c r="E2" s="80" t="s">
        <v>191</v>
      </c>
      <c r="F2" s="81" t="s">
        <v>59</v>
      </c>
      <c r="G2" s="82" t="s">
        <v>60</v>
      </c>
    </row>
    <row r="3" spans="2:8" ht="24.75" customHeight="1">
      <c r="B3" s="18" t="s">
        <v>1</v>
      </c>
      <c r="C3" s="19" t="s">
        <v>64</v>
      </c>
      <c r="D3" s="49" t="s">
        <v>194</v>
      </c>
      <c r="E3" s="20">
        <v>16708</v>
      </c>
      <c r="F3" s="21">
        <v>211465628</v>
      </c>
      <c r="G3" s="22">
        <f>F3/E3</f>
        <v>12656.54943739526</v>
      </c>
      <c r="H3" s="1"/>
    </row>
    <row r="4" spans="2:7" ht="24.75" customHeight="1">
      <c r="B4" s="23" t="s">
        <v>2</v>
      </c>
      <c r="C4" s="24" t="s">
        <v>64</v>
      </c>
      <c r="D4" s="25" t="s">
        <v>116</v>
      </c>
      <c r="E4" s="98">
        <v>2560</v>
      </c>
      <c r="F4" s="26">
        <v>102208988</v>
      </c>
      <c r="G4" s="22"/>
    </row>
    <row r="5" spans="2:8" ht="24.75" customHeight="1">
      <c r="B5" s="23" t="s">
        <v>3</v>
      </c>
      <c r="C5" s="24" t="s">
        <v>65</v>
      </c>
      <c r="D5" s="27"/>
      <c r="E5" s="28"/>
      <c r="F5" s="26"/>
      <c r="G5" s="22"/>
      <c r="H5" s="1"/>
    </row>
    <row r="6" spans="2:7" ht="24.75" customHeight="1">
      <c r="B6" s="23" t="s">
        <v>4</v>
      </c>
      <c r="C6" s="24" t="s">
        <v>65</v>
      </c>
      <c r="D6" s="27"/>
      <c r="E6" s="28"/>
      <c r="F6" s="26"/>
      <c r="G6" s="22"/>
    </row>
    <row r="7" spans="2:7" ht="24.75" customHeight="1">
      <c r="B7" s="23" t="s">
        <v>5</v>
      </c>
      <c r="C7" s="24" t="s">
        <v>64</v>
      </c>
      <c r="D7" s="31" t="s">
        <v>198</v>
      </c>
      <c r="E7" s="28">
        <v>43</v>
      </c>
      <c r="F7" s="26">
        <v>772250</v>
      </c>
      <c r="G7" s="22">
        <f>F7/E7</f>
        <v>17959.302325581397</v>
      </c>
    </row>
    <row r="8" spans="1:8" ht="24.75" customHeight="1">
      <c r="A8" s="119" t="s">
        <v>279</v>
      </c>
      <c r="B8" s="23" t="s">
        <v>6</v>
      </c>
      <c r="C8" s="24" t="s">
        <v>64</v>
      </c>
      <c r="D8" s="27" t="s">
        <v>84</v>
      </c>
      <c r="E8" s="28">
        <v>1921</v>
      </c>
      <c r="F8" s="26">
        <v>20170500</v>
      </c>
      <c r="G8" s="22">
        <f>F8/E8</f>
        <v>10500</v>
      </c>
      <c r="H8" s="1" t="s">
        <v>177</v>
      </c>
    </row>
    <row r="9" spans="2:7" ht="24.75" customHeight="1">
      <c r="B9" s="23" t="s">
        <v>7</v>
      </c>
      <c r="C9" s="24" t="s">
        <v>167</v>
      </c>
      <c r="D9" s="25" t="s">
        <v>168</v>
      </c>
      <c r="E9" s="28">
        <v>2201</v>
      </c>
      <c r="F9" s="26">
        <v>63195053</v>
      </c>
      <c r="G9" s="22"/>
    </row>
    <row r="10" spans="2:7" ht="24.75" customHeight="1">
      <c r="B10" s="23" t="s">
        <v>8</v>
      </c>
      <c r="C10" s="24" t="s">
        <v>65</v>
      </c>
      <c r="D10" s="27"/>
      <c r="E10" s="28"/>
      <c r="F10" s="29"/>
      <c r="G10" s="22"/>
    </row>
    <row r="11" spans="2:7" ht="24.75" customHeight="1">
      <c r="B11" s="23" t="s">
        <v>9</v>
      </c>
      <c r="C11" s="24" t="s">
        <v>65</v>
      </c>
      <c r="D11" s="27"/>
      <c r="E11" s="28"/>
      <c r="F11" s="26"/>
      <c r="G11" s="22"/>
    </row>
    <row r="12" spans="2:7" ht="24.75" customHeight="1">
      <c r="B12" s="23" t="s">
        <v>171</v>
      </c>
      <c r="C12" s="24" t="s">
        <v>65</v>
      </c>
      <c r="D12" s="27"/>
      <c r="E12" s="28"/>
      <c r="F12" s="26"/>
      <c r="G12" s="22"/>
    </row>
    <row r="13" spans="2:7" ht="24.75" customHeight="1">
      <c r="B13" s="23" t="s">
        <v>11</v>
      </c>
      <c r="C13" s="24" t="s">
        <v>65</v>
      </c>
      <c r="D13" s="27"/>
      <c r="E13" s="28"/>
      <c r="F13" s="26"/>
      <c r="G13" s="22"/>
    </row>
    <row r="14" spans="2:7" ht="24.75" customHeight="1">
      <c r="B14" s="23" t="s">
        <v>12</v>
      </c>
      <c r="C14" s="24" t="s">
        <v>65</v>
      </c>
      <c r="D14" s="27"/>
      <c r="E14" s="28"/>
      <c r="F14" s="26"/>
      <c r="G14" s="22"/>
    </row>
    <row r="15" spans="2:7" ht="24.75" customHeight="1">
      <c r="B15" s="23" t="s">
        <v>13</v>
      </c>
      <c r="C15" s="24" t="s">
        <v>64</v>
      </c>
      <c r="D15" s="27" t="s">
        <v>78</v>
      </c>
      <c r="E15" s="28">
        <v>100</v>
      </c>
      <c r="F15" s="26">
        <v>2734000</v>
      </c>
      <c r="G15" s="22">
        <f>F15/E15</f>
        <v>27340</v>
      </c>
    </row>
    <row r="16" spans="2:7" ht="24.75" customHeight="1">
      <c r="B16" s="23" t="s">
        <v>14</v>
      </c>
      <c r="C16" s="24" t="s">
        <v>64</v>
      </c>
      <c r="D16" s="27" t="s">
        <v>176</v>
      </c>
      <c r="E16" s="28">
        <v>236</v>
      </c>
      <c r="F16" s="26">
        <v>4720000</v>
      </c>
      <c r="G16" s="22">
        <f>F16/E16</f>
        <v>20000</v>
      </c>
    </row>
    <row r="17" spans="2:7" ht="24.75" customHeight="1">
      <c r="B17" s="23" t="s">
        <v>73</v>
      </c>
      <c r="C17" s="24" t="s">
        <v>64</v>
      </c>
      <c r="D17" s="30" t="s">
        <v>78</v>
      </c>
      <c r="E17" s="28">
        <v>152</v>
      </c>
      <c r="F17" s="26">
        <v>3881000</v>
      </c>
      <c r="G17" s="22">
        <f>F17/E17</f>
        <v>25532.894736842107</v>
      </c>
    </row>
    <row r="18" spans="2:7" ht="24.75" customHeight="1">
      <c r="B18" s="23" t="s">
        <v>15</v>
      </c>
      <c r="C18" s="24" t="s">
        <v>64</v>
      </c>
      <c r="D18" s="31" t="s">
        <v>197</v>
      </c>
      <c r="E18" s="28"/>
      <c r="F18" s="26"/>
      <c r="G18" s="22"/>
    </row>
    <row r="19" spans="2:7" ht="24.75" customHeight="1">
      <c r="B19" s="23" t="s">
        <v>16</v>
      </c>
      <c r="C19" s="24" t="s">
        <v>64</v>
      </c>
      <c r="D19" s="27" t="s">
        <v>78</v>
      </c>
      <c r="E19" s="28">
        <v>507</v>
      </c>
      <c r="F19" s="26">
        <v>3802500</v>
      </c>
      <c r="G19" s="22">
        <v>6000</v>
      </c>
    </row>
    <row r="20" spans="2:7" ht="24.75" customHeight="1">
      <c r="B20" s="23" t="s">
        <v>17</v>
      </c>
      <c r="C20" s="51" t="s">
        <v>64</v>
      </c>
      <c r="D20" s="31" t="s">
        <v>196</v>
      </c>
      <c r="E20" s="28">
        <v>82</v>
      </c>
      <c r="F20" s="26">
        <v>492000</v>
      </c>
      <c r="G20" s="22">
        <v>6000</v>
      </c>
    </row>
    <row r="21" spans="2:7" ht="24.75" customHeight="1">
      <c r="B21" s="23" t="s">
        <v>18</v>
      </c>
      <c r="C21" s="24" t="s">
        <v>64</v>
      </c>
      <c r="D21" s="27" t="s">
        <v>169</v>
      </c>
      <c r="E21" s="28">
        <v>954</v>
      </c>
      <c r="F21" s="26">
        <v>24836899</v>
      </c>
      <c r="G21" s="22">
        <f>F21/E21</f>
        <v>26034.48532494759</v>
      </c>
    </row>
    <row r="22" spans="2:7" ht="24.75" customHeight="1">
      <c r="B22" s="23" t="s">
        <v>19</v>
      </c>
      <c r="C22" s="24" t="s">
        <v>64</v>
      </c>
      <c r="D22" s="36" t="s">
        <v>78</v>
      </c>
      <c r="E22" s="28">
        <v>2503</v>
      </c>
      <c r="F22" s="26">
        <v>61671467</v>
      </c>
      <c r="G22" s="22">
        <v>24639</v>
      </c>
    </row>
    <row r="23" spans="2:7" ht="24.75" customHeight="1">
      <c r="B23" s="23" t="s">
        <v>20</v>
      </c>
      <c r="C23" s="24" t="s">
        <v>64</v>
      </c>
      <c r="D23" s="31" t="s">
        <v>193</v>
      </c>
      <c r="E23" s="28">
        <v>882</v>
      </c>
      <c r="F23" s="26">
        <v>24257184</v>
      </c>
      <c r="G23" s="22">
        <f aca="true" t="shared" si="0" ref="G23:G46">F23/E23</f>
        <v>27502.47619047619</v>
      </c>
    </row>
    <row r="24" spans="2:7" ht="24.75" customHeight="1">
      <c r="B24" s="23" t="s">
        <v>21</v>
      </c>
      <c r="C24" s="24" t="s">
        <v>64</v>
      </c>
      <c r="D24" s="27" t="s">
        <v>143</v>
      </c>
      <c r="E24" s="28">
        <v>544</v>
      </c>
      <c r="F24" s="26">
        <v>13600000</v>
      </c>
      <c r="G24" s="22">
        <f t="shared" si="0"/>
        <v>25000</v>
      </c>
    </row>
    <row r="25" spans="2:7" ht="24.75" customHeight="1">
      <c r="B25" s="23" t="s">
        <v>22</v>
      </c>
      <c r="C25" s="24" t="s">
        <v>64</v>
      </c>
      <c r="D25" s="30" t="s">
        <v>78</v>
      </c>
      <c r="E25" s="28">
        <v>1089</v>
      </c>
      <c r="F25" s="26">
        <v>39267182</v>
      </c>
      <c r="G25" s="22">
        <f t="shared" si="0"/>
        <v>36058.01836547291</v>
      </c>
    </row>
    <row r="26" spans="2:7" ht="24.75" customHeight="1">
      <c r="B26" s="23" t="s">
        <v>23</v>
      </c>
      <c r="C26" s="24" t="s">
        <v>64</v>
      </c>
      <c r="D26" s="27" t="s">
        <v>79</v>
      </c>
      <c r="E26" s="28">
        <v>208</v>
      </c>
      <c r="F26" s="26">
        <v>4492763</v>
      </c>
      <c r="G26" s="22">
        <f t="shared" si="0"/>
        <v>21599.822115384617</v>
      </c>
    </row>
    <row r="27" spans="2:8" ht="24.75" customHeight="1">
      <c r="B27" s="23" t="s">
        <v>24</v>
      </c>
      <c r="C27" s="24" t="s">
        <v>64</v>
      </c>
      <c r="D27" s="31" t="s">
        <v>190</v>
      </c>
      <c r="E27" s="28">
        <v>112</v>
      </c>
      <c r="F27" s="26">
        <v>2240000</v>
      </c>
      <c r="G27" s="22">
        <f t="shared" si="0"/>
        <v>20000</v>
      </c>
      <c r="H27" s="1"/>
    </row>
    <row r="28" spans="2:7" ht="24.75" customHeight="1">
      <c r="B28" s="23" t="s">
        <v>172</v>
      </c>
      <c r="C28" s="24" t="s">
        <v>64</v>
      </c>
      <c r="D28" s="27" t="s">
        <v>170</v>
      </c>
      <c r="E28" s="28">
        <v>928</v>
      </c>
      <c r="F28" s="26">
        <v>21998940</v>
      </c>
      <c r="G28" s="22">
        <f t="shared" si="0"/>
        <v>23705.754310344826</v>
      </c>
    </row>
    <row r="29" spans="1:8" ht="24.75" customHeight="1">
      <c r="A29" s="119" t="s">
        <v>279</v>
      </c>
      <c r="B29" s="23" t="s">
        <v>26</v>
      </c>
      <c r="C29" s="24" t="s">
        <v>64</v>
      </c>
      <c r="D29" s="27" t="s">
        <v>130</v>
      </c>
      <c r="E29" s="28">
        <v>105</v>
      </c>
      <c r="F29" s="26">
        <v>2144718</v>
      </c>
      <c r="G29" s="22">
        <f t="shared" si="0"/>
        <v>20425.885714285716</v>
      </c>
      <c r="H29" s="1" t="s">
        <v>177</v>
      </c>
    </row>
    <row r="30" spans="2:7" ht="24.75" customHeight="1">
      <c r="B30" s="23" t="s">
        <v>27</v>
      </c>
      <c r="C30" s="24" t="s">
        <v>64</v>
      </c>
      <c r="D30" s="27" t="s">
        <v>78</v>
      </c>
      <c r="E30" s="28">
        <v>100</v>
      </c>
      <c r="F30" s="26">
        <v>2376596</v>
      </c>
      <c r="G30" s="22">
        <f t="shared" si="0"/>
        <v>23765.96</v>
      </c>
    </row>
    <row r="31" spans="2:7" ht="24.75" customHeight="1">
      <c r="B31" s="23" t="s">
        <v>28</v>
      </c>
      <c r="C31" s="24" t="s">
        <v>64</v>
      </c>
      <c r="D31" s="31" t="s">
        <v>78</v>
      </c>
      <c r="E31" s="28">
        <v>91</v>
      </c>
      <c r="F31" s="26">
        <v>3239313</v>
      </c>
      <c r="G31" s="22">
        <f t="shared" si="0"/>
        <v>35596.846153846156</v>
      </c>
    </row>
    <row r="32" spans="1:7" ht="24.75" customHeight="1">
      <c r="A32" s="119" t="s">
        <v>279</v>
      </c>
      <c r="B32" s="23" t="s">
        <v>29</v>
      </c>
      <c r="C32" s="24" t="s">
        <v>64</v>
      </c>
      <c r="D32" s="31" t="s">
        <v>168</v>
      </c>
      <c r="E32" s="28">
        <v>499</v>
      </c>
      <c r="F32" s="26">
        <v>10901092</v>
      </c>
      <c r="G32" s="22">
        <f t="shared" si="0"/>
        <v>21845.875751503005</v>
      </c>
    </row>
    <row r="33" spans="2:8" ht="24.75" customHeight="1">
      <c r="B33" s="23" t="s">
        <v>30</v>
      </c>
      <c r="C33" s="24" t="s">
        <v>64</v>
      </c>
      <c r="D33" s="63" t="s">
        <v>270</v>
      </c>
      <c r="E33" s="28"/>
      <c r="F33" s="26"/>
      <c r="G33" s="22" t="e">
        <f t="shared" si="0"/>
        <v>#DIV/0!</v>
      </c>
      <c r="H33" s="1" t="s">
        <v>177</v>
      </c>
    </row>
    <row r="34" spans="1:7" ht="24.75" customHeight="1">
      <c r="A34" s="119" t="s">
        <v>279</v>
      </c>
      <c r="B34" s="23" t="s">
        <v>31</v>
      </c>
      <c r="C34" s="24" t="s">
        <v>64</v>
      </c>
      <c r="D34" s="27" t="s">
        <v>149</v>
      </c>
      <c r="E34" s="28">
        <v>1554</v>
      </c>
      <c r="F34" s="26">
        <v>43155741</v>
      </c>
      <c r="G34" s="22">
        <f t="shared" si="0"/>
        <v>27770.747104247104</v>
      </c>
    </row>
    <row r="35" spans="2:7" ht="24.75" customHeight="1">
      <c r="B35" s="23" t="s">
        <v>173</v>
      </c>
      <c r="C35" s="24" t="s">
        <v>64</v>
      </c>
      <c r="D35" s="27" t="s">
        <v>78</v>
      </c>
      <c r="E35" s="28">
        <v>479</v>
      </c>
      <c r="F35" s="26">
        <v>10733164</v>
      </c>
      <c r="G35" s="22">
        <f t="shared" si="0"/>
        <v>22407.440501043842</v>
      </c>
    </row>
    <row r="36" spans="2:7" ht="24.75" customHeight="1">
      <c r="B36" s="23" t="s">
        <v>33</v>
      </c>
      <c r="C36" s="24" t="s">
        <v>64</v>
      </c>
      <c r="D36" s="27" t="s">
        <v>93</v>
      </c>
      <c r="E36" s="28">
        <v>596</v>
      </c>
      <c r="F36" s="26">
        <v>17880000</v>
      </c>
      <c r="G36" s="22">
        <f t="shared" si="0"/>
        <v>30000</v>
      </c>
    </row>
    <row r="37" spans="2:7" ht="24.75" customHeight="1">
      <c r="B37" s="23" t="s">
        <v>34</v>
      </c>
      <c r="C37" s="24" t="s">
        <v>64</v>
      </c>
      <c r="D37" s="31" t="s">
        <v>200</v>
      </c>
      <c r="E37" s="28">
        <v>22</v>
      </c>
      <c r="F37" s="26">
        <v>6574</v>
      </c>
      <c r="G37" s="22">
        <f t="shared" si="0"/>
        <v>298.8181818181818</v>
      </c>
    </row>
    <row r="38" spans="2:7" ht="24.75" customHeight="1">
      <c r="B38" s="23" t="s">
        <v>35</v>
      </c>
      <c r="C38" s="24" t="s">
        <v>64</v>
      </c>
      <c r="D38" s="63" t="s">
        <v>136</v>
      </c>
      <c r="E38" s="28">
        <v>900</v>
      </c>
      <c r="F38" s="26">
        <v>34975000</v>
      </c>
      <c r="G38" s="22">
        <f t="shared" si="0"/>
        <v>38861.11111111111</v>
      </c>
    </row>
    <row r="39" spans="2:7" ht="24.75" customHeight="1">
      <c r="B39" s="23" t="s">
        <v>36</v>
      </c>
      <c r="C39" s="24" t="s">
        <v>64</v>
      </c>
      <c r="D39" s="31" t="s">
        <v>78</v>
      </c>
      <c r="E39" s="28">
        <v>254</v>
      </c>
      <c r="F39" s="26">
        <v>6551400</v>
      </c>
      <c r="G39" s="22">
        <f t="shared" si="0"/>
        <v>25792.91338582677</v>
      </c>
    </row>
    <row r="40" spans="2:7" ht="24.75" customHeight="1">
      <c r="B40" s="23" t="s">
        <v>37</v>
      </c>
      <c r="C40" s="24" t="s">
        <v>64</v>
      </c>
      <c r="D40" s="31" t="s">
        <v>192</v>
      </c>
      <c r="E40" s="28">
        <v>389</v>
      </c>
      <c r="F40" s="26">
        <v>18941350</v>
      </c>
      <c r="G40" s="22">
        <f t="shared" si="0"/>
        <v>48692.41645244216</v>
      </c>
    </row>
    <row r="41" spans="2:7" ht="24.75" customHeight="1">
      <c r="B41" s="23" t="s">
        <v>38</v>
      </c>
      <c r="C41" s="24" t="s">
        <v>64</v>
      </c>
      <c r="D41" s="31" t="s">
        <v>199</v>
      </c>
      <c r="E41" s="28">
        <v>28</v>
      </c>
      <c r="F41" s="26">
        <v>1872100</v>
      </c>
      <c r="G41" s="22">
        <f t="shared" si="0"/>
        <v>66860.71428571429</v>
      </c>
    </row>
    <row r="42" spans="2:7" ht="24.75" customHeight="1">
      <c r="B42" s="23" t="s">
        <v>39</v>
      </c>
      <c r="C42" s="24" t="s">
        <v>64</v>
      </c>
      <c r="D42" s="27" t="s">
        <v>150</v>
      </c>
      <c r="E42" s="28">
        <v>595</v>
      </c>
      <c r="F42" s="26">
        <v>17376465</v>
      </c>
      <c r="G42" s="22">
        <f t="shared" si="0"/>
        <v>29204.14285714286</v>
      </c>
    </row>
    <row r="43" spans="2:7" ht="24.75" customHeight="1">
      <c r="B43" s="23" t="s">
        <v>40</v>
      </c>
      <c r="C43" s="24" t="s">
        <v>64</v>
      </c>
      <c r="D43" s="31" t="s">
        <v>78</v>
      </c>
      <c r="E43" s="28">
        <v>1233</v>
      </c>
      <c r="F43" s="26">
        <v>32145000</v>
      </c>
      <c r="G43" s="22">
        <f t="shared" si="0"/>
        <v>26070.559610705597</v>
      </c>
    </row>
    <row r="44" spans="2:7" ht="24.75" customHeight="1">
      <c r="B44" s="23" t="s">
        <v>41</v>
      </c>
      <c r="C44" s="24" t="s">
        <v>64</v>
      </c>
      <c r="D44" s="27" t="s">
        <v>142</v>
      </c>
      <c r="E44" s="28">
        <v>367</v>
      </c>
      <c r="F44" s="26">
        <v>10077926</v>
      </c>
      <c r="G44" s="22">
        <f t="shared" si="0"/>
        <v>27460.288828337874</v>
      </c>
    </row>
    <row r="45" spans="2:7" ht="24.75" customHeight="1" thickBot="1">
      <c r="B45" s="83" t="s">
        <v>42</v>
      </c>
      <c r="C45" s="84" t="s">
        <v>64</v>
      </c>
      <c r="D45" s="85" t="s">
        <v>78</v>
      </c>
      <c r="E45" s="86">
        <v>82</v>
      </c>
      <c r="F45" s="87">
        <v>2489000</v>
      </c>
      <c r="G45" s="88">
        <f t="shared" si="0"/>
        <v>30353.658536585364</v>
      </c>
    </row>
    <row r="46" spans="2:7" ht="24.75" customHeight="1" thickBot="1">
      <c r="B46" s="89" t="s">
        <v>67</v>
      </c>
      <c r="C46" s="90"/>
      <c r="D46" s="91"/>
      <c r="E46" s="92">
        <f>SUM(E3:E45)</f>
        <v>39024</v>
      </c>
      <c r="F46" s="93">
        <f>SUM(F3:F45)</f>
        <v>820671793</v>
      </c>
      <c r="G46" s="94">
        <f t="shared" si="0"/>
        <v>21029.92499487495</v>
      </c>
    </row>
  </sheetData>
  <sheetProtection/>
  <mergeCells count="1">
    <mergeCell ref="C1:G1"/>
  </mergeCells>
  <printOptions/>
  <pageMargins left="0.7086614173228347" right="0.31496062992125984" top="0.35433070866141736" bottom="0.35433070866141736" header="0.31496062992125984" footer="0.31496062992125984"/>
  <pageSetup fitToHeight="1" fitToWidth="1" horizontalDpi="600" verticalDpi="600" orientation="portrait" paperSize="9" scale="73" r:id="rId2"/>
  <drawing r:id="rId1"/>
</worksheet>
</file>

<file path=xl/worksheets/sheet3.xml><?xml version="1.0" encoding="utf-8"?>
<worksheet xmlns="http://schemas.openxmlformats.org/spreadsheetml/2006/main" xmlns:r="http://schemas.openxmlformats.org/officeDocument/2006/relationships">
  <dimension ref="A1:R52"/>
  <sheetViews>
    <sheetView zoomScalePageLayoutView="0" workbookViewId="0" topLeftCell="A1">
      <pane xSplit="2" ySplit="3" topLeftCell="C28"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5"/>
  <cols>
    <col min="1" max="1" width="2.28125" style="169" customWidth="1"/>
    <col min="2" max="2" width="9.57421875" style="172" customWidth="1"/>
    <col min="3" max="3" width="6.57421875" style="172" customWidth="1"/>
    <col min="4" max="4" width="6.421875" style="172" customWidth="1"/>
    <col min="5" max="5" width="6.57421875" style="172" customWidth="1"/>
    <col min="6" max="6" width="6.421875" style="172" customWidth="1"/>
    <col min="7" max="9" width="6.57421875" style="172" customWidth="1"/>
    <col min="10" max="10" width="6.7109375" style="172" customWidth="1"/>
    <col min="11" max="12" width="6.57421875" style="172" customWidth="1"/>
    <col min="13" max="13" width="27.421875" style="172" customWidth="1"/>
    <col min="14" max="14" width="19.28125" style="172" customWidth="1"/>
    <col min="15" max="15" width="11.8515625" style="172" customWidth="1"/>
    <col min="16" max="16" width="17.7109375" style="172" bestFit="1" customWidth="1"/>
    <col min="17" max="17" width="13.7109375" style="172" bestFit="1" customWidth="1"/>
    <col min="18" max="18" width="9.00390625" style="172" customWidth="1"/>
    <col min="19" max="19" width="7.8515625" style="172" customWidth="1"/>
    <col min="20" max="16384" width="9.00390625" style="172" customWidth="1"/>
  </cols>
  <sheetData>
    <row r="1" spans="2:12" ht="21.75" thickBot="1">
      <c r="B1" s="170" t="s">
        <v>283</v>
      </c>
      <c r="C1" s="171"/>
      <c r="D1" s="171"/>
      <c r="E1" s="171"/>
      <c r="F1" s="171"/>
      <c r="G1" s="171"/>
      <c r="H1" s="171"/>
      <c r="I1" s="171"/>
      <c r="J1" s="171"/>
      <c r="K1" s="171"/>
      <c r="L1" s="171"/>
    </row>
    <row r="2" spans="2:18" ht="13.5">
      <c r="B2" s="173"/>
      <c r="C2" s="174" t="s">
        <v>52</v>
      </c>
      <c r="D2" s="175"/>
      <c r="E2" s="175" t="s">
        <v>54</v>
      </c>
      <c r="F2" s="175"/>
      <c r="G2" s="175" t="s">
        <v>55</v>
      </c>
      <c r="H2" s="175"/>
      <c r="I2" s="175" t="s">
        <v>56</v>
      </c>
      <c r="J2" s="175"/>
      <c r="K2" s="175" t="s">
        <v>57</v>
      </c>
      <c r="L2" s="176"/>
      <c r="M2" s="177" t="s">
        <v>137</v>
      </c>
      <c r="N2" s="178" t="s">
        <v>58</v>
      </c>
      <c r="O2" s="179" t="s">
        <v>201</v>
      </c>
      <c r="P2" s="179" t="s">
        <v>72</v>
      </c>
      <c r="Q2" s="179" t="s">
        <v>202</v>
      </c>
      <c r="R2" s="180" t="s">
        <v>0</v>
      </c>
    </row>
    <row r="3" spans="2:18" ht="27.75" thickBot="1">
      <c r="B3" s="181"/>
      <c r="C3" s="182" t="s">
        <v>53</v>
      </c>
      <c r="D3" s="183" t="s">
        <v>231</v>
      </c>
      <c r="E3" s="183" t="s">
        <v>53</v>
      </c>
      <c r="F3" s="183" t="s">
        <v>231</v>
      </c>
      <c r="G3" s="183" t="s">
        <v>53</v>
      </c>
      <c r="H3" s="183" t="s">
        <v>231</v>
      </c>
      <c r="I3" s="183" t="s">
        <v>53</v>
      </c>
      <c r="J3" s="183" t="s">
        <v>231</v>
      </c>
      <c r="K3" s="183" t="s">
        <v>53</v>
      </c>
      <c r="L3" s="184" t="s">
        <v>231</v>
      </c>
      <c r="M3" s="185"/>
      <c r="N3" s="186"/>
      <c r="O3" s="187"/>
      <c r="P3" s="187"/>
      <c r="Q3" s="187"/>
      <c r="R3" s="188"/>
    </row>
    <row r="4" spans="2:18" ht="40.5">
      <c r="B4" s="189" t="s">
        <v>1</v>
      </c>
      <c r="C4" s="190" t="s">
        <v>76</v>
      </c>
      <c r="D4" s="191"/>
      <c r="E4" s="192">
        <v>300</v>
      </c>
      <c r="F4" s="191"/>
      <c r="G4" s="193" t="s">
        <v>260</v>
      </c>
      <c r="H4" s="194"/>
      <c r="I4" s="193" t="s">
        <v>261</v>
      </c>
      <c r="J4" s="191"/>
      <c r="K4" s="192">
        <v>400</v>
      </c>
      <c r="L4" s="195"/>
      <c r="M4" s="196" t="s">
        <v>263</v>
      </c>
      <c r="N4" s="197" t="s">
        <v>262</v>
      </c>
      <c r="O4" s="227" t="s">
        <v>264</v>
      </c>
      <c r="P4" s="228"/>
      <c r="Q4" s="227">
        <v>1512795000</v>
      </c>
      <c r="R4" s="229" t="e">
        <f>Q4/P4</f>
        <v>#DIV/0!</v>
      </c>
    </row>
    <row r="5" spans="2:18" ht="40.5">
      <c r="B5" s="198" t="s">
        <v>2</v>
      </c>
      <c r="C5" s="199">
        <v>800</v>
      </c>
      <c r="D5" s="200">
        <v>0.06</v>
      </c>
      <c r="E5" s="201" t="s">
        <v>112</v>
      </c>
      <c r="F5" s="200">
        <v>0.248</v>
      </c>
      <c r="G5" s="201" t="s">
        <v>76</v>
      </c>
      <c r="H5" s="200">
        <v>0.045</v>
      </c>
      <c r="I5" s="202">
        <v>500</v>
      </c>
      <c r="J5" s="200">
        <v>0.15</v>
      </c>
      <c r="K5" s="201" t="s">
        <v>234</v>
      </c>
      <c r="L5" s="203">
        <v>0.24</v>
      </c>
      <c r="M5" s="204" t="s">
        <v>115</v>
      </c>
      <c r="N5" s="64" t="s">
        <v>155</v>
      </c>
      <c r="O5" s="230">
        <v>328336686</v>
      </c>
      <c r="P5" s="231">
        <v>143074468000</v>
      </c>
      <c r="Q5" s="230">
        <v>365076000</v>
      </c>
      <c r="R5" s="232">
        <f aca="true" t="shared" si="0" ref="R5:R46">Q5/P5</f>
        <v>0.0025516502357359806</v>
      </c>
    </row>
    <row r="6" spans="2:18" ht="40.5">
      <c r="B6" s="198" t="s">
        <v>3</v>
      </c>
      <c r="C6" s="205" t="s">
        <v>76</v>
      </c>
      <c r="D6" s="200">
        <v>0.025</v>
      </c>
      <c r="E6" s="201" t="s">
        <v>76</v>
      </c>
      <c r="F6" s="200">
        <v>0.145</v>
      </c>
      <c r="G6" s="201" t="s">
        <v>76</v>
      </c>
      <c r="H6" s="206">
        <v>0.087</v>
      </c>
      <c r="I6" s="201" t="s">
        <v>76</v>
      </c>
      <c r="J6" s="200">
        <v>0.135</v>
      </c>
      <c r="K6" s="201" t="s">
        <v>76</v>
      </c>
      <c r="L6" s="203">
        <v>0.235</v>
      </c>
      <c r="M6" s="204" t="s">
        <v>221</v>
      </c>
      <c r="N6" s="64" t="s">
        <v>101</v>
      </c>
      <c r="O6" s="230">
        <v>85969939</v>
      </c>
      <c r="P6" s="231">
        <v>34454000000</v>
      </c>
      <c r="Q6" s="230">
        <v>99627000</v>
      </c>
      <c r="R6" s="232">
        <f t="shared" si="0"/>
        <v>0.0028915945898879665</v>
      </c>
    </row>
    <row r="7" spans="2:18" ht="27">
      <c r="B7" s="198" t="s">
        <v>4</v>
      </c>
      <c r="C7" s="205" t="s">
        <v>235</v>
      </c>
      <c r="D7" s="200">
        <v>0.055</v>
      </c>
      <c r="E7" s="201" t="s">
        <v>236</v>
      </c>
      <c r="F7" s="200">
        <v>0.066</v>
      </c>
      <c r="G7" s="201" t="s">
        <v>237</v>
      </c>
      <c r="H7" s="200">
        <v>0.05</v>
      </c>
      <c r="I7" s="201" t="s">
        <v>238</v>
      </c>
      <c r="J7" s="200">
        <v>0.119</v>
      </c>
      <c r="K7" s="201" t="s">
        <v>239</v>
      </c>
      <c r="L7" s="203">
        <v>0.145</v>
      </c>
      <c r="M7" s="204" t="s">
        <v>55</v>
      </c>
      <c r="N7" s="64"/>
      <c r="O7" s="230">
        <v>19912917</v>
      </c>
      <c r="P7" s="231">
        <v>6250000000</v>
      </c>
      <c r="Q7" s="230">
        <v>26682000</v>
      </c>
      <c r="R7" s="232">
        <f t="shared" si="0"/>
        <v>0.00426912</v>
      </c>
    </row>
    <row r="8" spans="2:18" ht="13.5">
      <c r="B8" s="198" t="s">
        <v>5</v>
      </c>
      <c r="C8" s="199">
        <v>1100</v>
      </c>
      <c r="D8" s="200">
        <v>0.13</v>
      </c>
      <c r="E8" s="202">
        <v>400</v>
      </c>
      <c r="F8" s="200">
        <v>0.181</v>
      </c>
      <c r="G8" s="201">
        <v>300</v>
      </c>
      <c r="H8" s="200">
        <v>0.282</v>
      </c>
      <c r="I8" s="202">
        <v>1200</v>
      </c>
      <c r="J8" s="200">
        <v>0.071</v>
      </c>
      <c r="K8" s="202">
        <v>900</v>
      </c>
      <c r="L8" s="203">
        <v>0.05</v>
      </c>
      <c r="M8" s="204" t="s">
        <v>211</v>
      </c>
      <c r="N8" s="64"/>
      <c r="O8" s="230">
        <v>7035000</v>
      </c>
      <c r="P8" s="231">
        <v>6026000000</v>
      </c>
      <c r="Q8" s="230">
        <v>12437000</v>
      </c>
      <c r="R8" s="232">
        <f t="shared" si="0"/>
        <v>0.002063889810819781</v>
      </c>
    </row>
    <row r="9" spans="2:18" ht="40.5">
      <c r="B9" s="198" t="s">
        <v>6</v>
      </c>
      <c r="C9" s="199" t="s">
        <v>76</v>
      </c>
      <c r="D9" s="200">
        <v>0.252</v>
      </c>
      <c r="E9" s="202" t="s">
        <v>76</v>
      </c>
      <c r="F9" s="200">
        <v>0.368</v>
      </c>
      <c r="G9" s="202" t="s">
        <v>76</v>
      </c>
      <c r="H9" s="200">
        <v>0.39</v>
      </c>
      <c r="I9" s="202" t="s">
        <v>76</v>
      </c>
      <c r="J9" s="200">
        <v>0.263</v>
      </c>
      <c r="K9" s="202" t="s">
        <v>76</v>
      </c>
      <c r="L9" s="203">
        <v>0.433</v>
      </c>
      <c r="M9" s="204" t="s">
        <v>207</v>
      </c>
      <c r="N9" s="64" t="s">
        <v>124</v>
      </c>
      <c r="O9" s="230">
        <v>303833238</v>
      </c>
      <c r="P9" s="231">
        <v>38070000000</v>
      </c>
      <c r="Q9" s="230">
        <v>279679220</v>
      </c>
      <c r="R9" s="232">
        <f t="shared" si="0"/>
        <v>0.007346446545836617</v>
      </c>
    </row>
    <row r="10" spans="2:18" ht="27">
      <c r="B10" s="198" t="s">
        <v>7</v>
      </c>
      <c r="C10" s="205">
        <v>500</v>
      </c>
      <c r="D10" s="206">
        <v>0.06</v>
      </c>
      <c r="E10" s="201">
        <v>500</v>
      </c>
      <c r="F10" s="206">
        <v>0.226</v>
      </c>
      <c r="G10" s="201" t="s">
        <v>240</v>
      </c>
      <c r="H10" s="200">
        <v>0.313</v>
      </c>
      <c r="I10" s="201">
        <v>500</v>
      </c>
      <c r="J10" s="200">
        <v>0.212</v>
      </c>
      <c r="K10" s="201">
        <v>500</v>
      </c>
      <c r="L10" s="203">
        <v>0.269</v>
      </c>
      <c r="M10" s="204" t="s">
        <v>281</v>
      </c>
      <c r="N10" s="207" t="s">
        <v>280</v>
      </c>
      <c r="O10" s="230">
        <v>436014461</v>
      </c>
      <c r="P10" s="231">
        <v>114593888000</v>
      </c>
      <c r="Q10" s="230">
        <v>681372000</v>
      </c>
      <c r="R10" s="232">
        <f t="shared" si="0"/>
        <v>0.005945971568745446</v>
      </c>
    </row>
    <row r="11" spans="2:18" ht="40.5">
      <c r="B11" s="198" t="s">
        <v>273</v>
      </c>
      <c r="C11" s="205" t="s">
        <v>156</v>
      </c>
      <c r="D11" s="200"/>
      <c r="E11" s="201" t="s">
        <v>159</v>
      </c>
      <c r="F11" s="200"/>
      <c r="G11" s="201" t="s">
        <v>156</v>
      </c>
      <c r="H11" s="200"/>
      <c r="I11" s="201" t="s">
        <v>157</v>
      </c>
      <c r="J11" s="206"/>
      <c r="K11" s="201" t="s">
        <v>158</v>
      </c>
      <c r="L11" s="203"/>
      <c r="M11" s="204" t="s">
        <v>98</v>
      </c>
      <c r="N11" s="64"/>
      <c r="O11" s="230">
        <v>42506900</v>
      </c>
      <c r="P11" s="231">
        <v>10494000000</v>
      </c>
      <c r="Q11" s="230">
        <v>45981000</v>
      </c>
      <c r="R11" s="232">
        <f t="shared" si="0"/>
        <v>0.004381646655231561</v>
      </c>
    </row>
    <row r="12" spans="2:18" ht="27">
      <c r="B12" s="198" t="s">
        <v>9</v>
      </c>
      <c r="C12" s="199">
        <v>500</v>
      </c>
      <c r="D12" s="200">
        <v>0.054</v>
      </c>
      <c r="E12" s="202">
        <v>300</v>
      </c>
      <c r="F12" s="200">
        <v>0.279</v>
      </c>
      <c r="G12" s="201">
        <v>300</v>
      </c>
      <c r="H12" s="200">
        <v>0.288</v>
      </c>
      <c r="I12" s="202">
        <v>800</v>
      </c>
      <c r="J12" s="200">
        <v>0.191</v>
      </c>
      <c r="K12" s="202">
        <v>500</v>
      </c>
      <c r="L12" s="203">
        <v>0.28</v>
      </c>
      <c r="M12" s="204" t="s">
        <v>106</v>
      </c>
      <c r="N12" s="64"/>
      <c r="O12" s="230">
        <v>454148267</v>
      </c>
      <c r="P12" s="231">
        <v>88200000000</v>
      </c>
      <c r="Q12" s="230">
        <v>535308000</v>
      </c>
      <c r="R12" s="232">
        <f t="shared" si="0"/>
        <v>0.006069251700680272</v>
      </c>
    </row>
    <row r="13" spans="2:18" ht="40.5">
      <c r="B13" s="198" t="s">
        <v>10</v>
      </c>
      <c r="C13" s="199">
        <v>1000</v>
      </c>
      <c r="D13" s="200">
        <v>0.023</v>
      </c>
      <c r="E13" s="202">
        <v>300</v>
      </c>
      <c r="F13" s="200">
        <v>0.236</v>
      </c>
      <c r="G13" s="201">
        <v>400</v>
      </c>
      <c r="H13" s="200">
        <v>0.16</v>
      </c>
      <c r="I13" s="201">
        <v>1000</v>
      </c>
      <c r="J13" s="200">
        <v>0.203</v>
      </c>
      <c r="K13" s="201">
        <v>500</v>
      </c>
      <c r="L13" s="203">
        <v>0.208</v>
      </c>
      <c r="M13" s="204" t="s">
        <v>266</v>
      </c>
      <c r="N13" s="64" t="s">
        <v>265</v>
      </c>
      <c r="O13" s="230">
        <v>320198495</v>
      </c>
      <c r="P13" s="231">
        <v>112824727000</v>
      </c>
      <c r="Q13" s="230">
        <v>325745000</v>
      </c>
      <c r="R13" s="232">
        <f t="shared" si="0"/>
        <v>0.0028871773826671878</v>
      </c>
    </row>
    <row r="14" spans="2:18" ht="40.5">
      <c r="B14" s="198" t="s">
        <v>11</v>
      </c>
      <c r="C14" s="199">
        <v>900</v>
      </c>
      <c r="D14" s="200">
        <v>0.118</v>
      </c>
      <c r="E14" s="202">
        <v>500</v>
      </c>
      <c r="F14" s="200">
        <v>0.149</v>
      </c>
      <c r="G14" s="201" t="s">
        <v>269</v>
      </c>
      <c r="H14" s="200">
        <v>0.174</v>
      </c>
      <c r="I14" s="202">
        <v>700</v>
      </c>
      <c r="J14" s="200">
        <v>0.182</v>
      </c>
      <c r="K14" s="202">
        <v>600</v>
      </c>
      <c r="L14" s="203">
        <v>0.257</v>
      </c>
      <c r="M14" s="204" t="s">
        <v>241</v>
      </c>
      <c r="N14" s="64" t="s">
        <v>242</v>
      </c>
      <c r="O14" s="230">
        <v>60274475</v>
      </c>
      <c r="P14" s="231"/>
      <c r="Q14" s="230">
        <v>64609000</v>
      </c>
      <c r="R14" s="232" t="e">
        <f t="shared" si="0"/>
        <v>#DIV/0!</v>
      </c>
    </row>
    <row r="15" spans="2:18" ht="27">
      <c r="B15" s="198" t="s">
        <v>12</v>
      </c>
      <c r="C15" s="199">
        <v>1000</v>
      </c>
      <c r="D15" s="200">
        <v>0.06</v>
      </c>
      <c r="E15" s="202">
        <v>300</v>
      </c>
      <c r="F15" s="200">
        <v>0.114</v>
      </c>
      <c r="G15" s="201" t="s">
        <v>112</v>
      </c>
      <c r="H15" s="200">
        <v>0.3</v>
      </c>
      <c r="I15" s="201" t="s">
        <v>243</v>
      </c>
      <c r="J15" s="200">
        <v>0.194</v>
      </c>
      <c r="K15" s="201">
        <v>500</v>
      </c>
      <c r="L15" s="203">
        <v>0.142</v>
      </c>
      <c r="M15" s="204" t="s">
        <v>113</v>
      </c>
      <c r="N15" s="64" t="s">
        <v>114</v>
      </c>
      <c r="O15" s="230">
        <v>246917000</v>
      </c>
      <c r="P15" s="231">
        <v>59870000000</v>
      </c>
      <c r="Q15" s="230">
        <v>295272000</v>
      </c>
      <c r="R15" s="232">
        <f t="shared" si="0"/>
        <v>0.004931885752463672</v>
      </c>
    </row>
    <row r="16" spans="2:18" ht="27">
      <c r="B16" s="198" t="s">
        <v>13</v>
      </c>
      <c r="C16" s="199">
        <v>800</v>
      </c>
      <c r="D16" s="200">
        <v>0.054</v>
      </c>
      <c r="E16" s="202">
        <v>300</v>
      </c>
      <c r="F16" s="200">
        <v>0.129</v>
      </c>
      <c r="G16" s="201" t="s">
        <v>244</v>
      </c>
      <c r="H16" s="200">
        <v>0.21</v>
      </c>
      <c r="I16" s="201" t="s">
        <v>245</v>
      </c>
      <c r="J16" s="200">
        <v>0.092</v>
      </c>
      <c r="K16" s="201" t="s">
        <v>246</v>
      </c>
      <c r="L16" s="203">
        <v>0.119</v>
      </c>
      <c r="M16" s="204" t="s">
        <v>139</v>
      </c>
      <c r="N16" s="64" t="s">
        <v>175</v>
      </c>
      <c r="O16" s="230">
        <v>113294889</v>
      </c>
      <c r="P16" s="231">
        <v>53110000000</v>
      </c>
      <c r="Q16" s="230">
        <v>150093000</v>
      </c>
      <c r="R16" s="232">
        <f t="shared" si="0"/>
        <v>0.002826077951421578</v>
      </c>
    </row>
    <row r="17" spans="2:18" ht="27">
      <c r="B17" s="198" t="s">
        <v>14</v>
      </c>
      <c r="C17" s="205">
        <v>500</v>
      </c>
      <c r="D17" s="200"/>
      <c r="E17" s="202">
        <v>300</v>
      </c>
      <c r="F17" s="200"/>
      <c r="G17" s="202">
        <v>100</v>
      </c>
      <c r="H17" s="200"/>
      <c r="I17" s="202">
        <v>1000</v>
      </c>
      <c r="J17" s="200"/>
      <c r="K17" s="202">
        <v>400</v>
      </c>
      <c r="L17" s="203"/>
      <c r="M17" s="204" t="s">
        <v>119</v>
      </c>
      <c r="N17" s="64" t="s">
        <v>120</v>
      </c>
      <c r="O17" s="230">
        <v>52823983</v>
      </c>
      <c r="P17" s="231">
        <v>3694105100</v>
      </c>
      <c r="Q17" s="230">
        <v>71106844</v>
      </c>
      <c r="R17" s="232">
        <f t="shared" si="0"/>
        <v>0.019248733340044927</v>
      </c>
    </row>
    <row r="18" spans="2:18" ht="40.5">
      <c r="B18" s="198" t="s">
        <v>73</v>
      </c>
      <c r="C18" s="205" t="s">
        <v>275</v>
      </c>
      <c r="D18" s="200">
        <v>0.039</v>
      </c>
      <c r="E18" s="202">
        <v>300</v>
      </c>
      <c r="F18" s="200">
        <v>0.111</v>
      </c>
      <c r="G18" s="201" t="s">
        <v>276</v>
      </c>
      <c r="H18" s="200">
        <v>0.042</v>
      </c>
      <c r="I18" s="201" t="s">
        <v>247</v>
      </c>
      <c r="J18" s="200">
        <v>0.15</v>
      </c>
      <c r="K18" s="202">
        <v>400</v>
      </c>
      <c r="L18" s="203">
        <v>0.243</v>
      </c>
      <c r="M18" s="204" t="s">
        <v>108</v>
      </c>
      <c r="N18" s="64" t="s">
        <v>284</v>
      </c>
      <c r="O18" s="230">
        <v>25306170</v>
      </c>
      <c r="P18" s="231"/>
      <c r="Q18" s="230">
        <v>31466000</v>
      </c>
      <c r="R18" s="232" t="e">
        <f t="shared" si="0"/>
        <v>#DIV/0!</v>
      </c>
    </row>
    <row r="19" spans="2:18" ht="40.5">
      <c r="B19" s="198" t="s">
        <v>15</v>
      </c>
      <c r="C19" s="205" t="s">
        <v>248</v>
      </c>
      <c r="D19" s="200">
        <v>0.049</v>
      </c>
      <c r="E19" s="201">
        <v>300</v>
      </c>
      <c r="F19" s="200">
        <v>0.127</v>
      </c>
      <c r="G19" s="202">
        <v>200</v>
      </c>
      <c r="H19" s="200">
        <v>0.057</v>
      </c>
      <c r="I19" s="202">
        <v>700</v>
      </c>
      <c r="J19" s="200">
        <v>0.13</v>
      </c>
      <c r="K19" s="202">
        <v>500</v>
      </c>
      <c r="L19" s="203">
        <v>0.172</v>
      </c>
      <c r="M19" s="204" t="s">
        <v>111</v>
      </c>
      <c r="N19" s="64" t="s">
        <v>216</v>
      </c>
      <c r="O19" s="230">
        <v>91626079</v>
      </c>
      <c r="P19" s="231">
        <v>76940000000</v>
      </c>
      <c r="Q19" s="230">
        <v>109974723</v>
      </c>
      <c r="R19" s="232">
        <f t="shared" si="0"/>
        <v>0.001429356940473096</v>
      </c>
    </row>
    <row r="20" spans="2:18" ht="27">
      <c r="B20" s="198" t="s">
        <v>16</v>
      </c>
      <c r="C20" s="205" t="s">
        <v>274</v>
      </c>
      <c r="D20" s="200">
        <v>0.05</v>
      </c>
      <c r="E20" s="201">
        <v>300</v>
      </c>
      <c r="F20" s="200">
        <v>0.181</v>
      </c>
      <c r="G20" s="201">
        <v>300</v>
      </c>
      <c r="H20" s="200">
        <v>0.189</v>
      </c>
      <c r="I20" s="202">
        <v>1000</v>
      </c>
      <c r="J20" s="200">
        <v>0.159</v>
      </c>
      <c r="K20" s="202">
        <v>500</v>
      </c>
      <c r="L20" s="203">
        <v>0.25</v>
      </c>
      <c r="M20" s="204" t="s">
        <v>117</v>
      </c>
      <c r="N20" s="64" t="s">
        <v>278</v>
      </c>
      <c r="O20" s="230">
        <v>369381782</v>
      </c>
      <c r="P20" s="231">
        <v>122500000000</v>
      </c>
      <c r="Q20" s="230">
        <v>423396000</v>
      </c>
      <c r="R20" s="232">
        <f t="shared" si="0"/>
        <v>0.0034562938775510206</v>
      </c>
    </row>
    <row r="21" spans="2:18" ht="27">
      <c r="B21" s="198" t="s">
        <v>17</v>
      </c>
      <c r="C21" s="205" t="s">
        <v>250</v>
      </c>
      <c r="D21" s="200">
        <v>0.073</v>
      </c>
      <c r="E21" s="202">
        <v>600</v>
      </c>
      <c r="F21" s="200">
        <v>0.181</v>
      </c>
      <c r="G21" s="202">
        <v>600</v>
      </c>
      <c r="H21" s="200">
        <v>0.152</v>
      </c>
      <c r="I21" s="202">
        <v>2000</v>
      </c>
      <c r="J21" s="200">
        <v>0.205</v>
      </c>
      <c r="K21" s="202">
        <v>600</v>
      </c>
      <c r="L21" s="203">
        <v>0.193</v>
      </c>
      <c r="M21" s="204" t="s">
        <v>107</v>
      </c>
      <c r="N21" s="64" t="s">
        <v>277</v>
      </c>
      <c r="O21" s="230">
        <v>39672313</v>
      </c>
      <c r="P21" s="231">
        <v>23139794000</v>
      </c>
      <c r="Q21" s="230">
        <v>45645000</v>
      </c>
      <c r="R21" s="232">
        <f t="shared" si="0"/>
        <v>0.0019725759010646333</v>
      </c>
    </row>
    <row r="22" spans="2:18" ht="27">
      <c r="B22" s="198" t="s">
        <v>18</v>
      </c>
      <c r="C22" s="199">
        <v>500</v>
      </c>
      <c r="D22" s="200">
        <v>0.105</v>
      </c>
      <c r="E22" s="202">
        <v>800</v>
      </c>
      <c r="F22" s="200">
        <v>0.145</v>
      </c>
      <c r="G22" s="202" t="s">
        <v>76</v>
      </c>
      <c r="H22" s="200">
        <v>0.021</v>
      </c>
      <c r="I22" s="201">
        <v>800</v>
      </c>
      <c r="J22" s="206">
        <v>0.174</v>
      </c>
      <c r="K22" s="201">
        <v>800</v>
      </c>
      <c r="L22" s="203">
        <v>0.244</v>
      </c>
      <c r="M22" s="204" t="s">
        <v>121</v>
      </c>
      <c r="N22" s="64" t="s">
        <v>122</v>
      </c>
      <c r="O22" s="230">
        <v>512888000</v>
      </c>
      <c r="P22" s="231">
        <v>198359119000</v>
      </c>
      <c r="Q22" s="230">
        <v>573693000</v>
      </c>
      <c r="R22" s="232">
        <f t="shared" si="0"/>
        <v>0.0028921937286886215</v>
      </c>
    </row>
    <row r="23" spans="2:18" ht="27">
      <c r="B23" s="198" t="s">
        <v>19</v>
      </c>
      <c r="C23" s="199" t="s">
        <v>76</v>
      </c>
      <c r="D23" s="200">
        <v>0.037</v>
      </c>
      <c r="E23" s="202">
        <v>600</v>
      </c>
      <c r="F23" s="200">
        <v>0.164</v>
      </c>
      <c r="G23" s="201" t="s">
        <v>251</v>
      </c>
      <c r="H23" s="200">
        <v>0.056</v>
      </c>
      <c r="I23" s="201" t="s">
        <v>252</v>
      </c>
      <c r="J23" s="206">
        <v>0.22</v>
      </c>
      <c r="K23" s="201" t="s">
        <v>76</v>
      </c>
      <c r="L23" s="203">
        <v>0.29</v>
      </c>
      <c r="M23" s="204" t="s">
        <v>103</v>
      </c>
      <c r="N23" s="64" t="s">
        <v>215</v>
      </c>
      <c r="O23" s="230">
        <v>171641531</v>
      </c>
      <c r="P23" s="231">
        <v>103020020000</v>
      </c>
      <c r="Q23" s="230">
        <v>212416000</v>
      </c>
      <c r="R23" s="232">
        <f t="shared" si="0"/>
        <v>0.0020618904946824897</v>
      </c>
    </row>
    <row r="24" spans="2:18" ht="40.5">
      <c r="B24" s="198" t="s">
        <v>20</v>
      </c>
      <c r="C24" s="205" t="s">
        <v>76</v>
      </c>
      <c r="D24" s="208">
        <v>0.045</v>
      </c>
      <c r="E24" s="202" t="s">
        <v>76</v>
      </c>
      <c r="F24" s="208">
        <v>0.068</v>
      </c>
      <c r="G24" s="202" t="s">
        <v>76</v>
      </c>
      <c r="H24" s="208">
        <v>0.038</v>
      </c>
      <c r="I24" s="201" t="s">
        <v>76</v>
      </c>
      <c r="J24" s="208">
        <v>0.219</v>
      </c>
      <c r="K24" s="202" t="s">
        <v>76</v>
      </c>
      <c r="L24" s="209">
        <v>0.261</v>
      </c>
      <c r="M24" s="204" t="s">
        <v>146</v>
      </c>
      <c r="N24" s="64"/>
      <c r="O24" s="230">
        <v>32317672</v>
      </c>
      <c r="P24" s="231">
        <v>22918221000</v>
      </c>
      <c r="Q24" s="230">
        <v>34282660</v>
      </c>
      <c r="R24" s="232">
        <f t="shared" si="0"/>
        <v>0.0014958691601760887</v>
      </c>
    </row>
    <row r="25" spans="2:18" ht="27">
      <c r="B25" s="198" t="s">
        <v>21</v>
      </c>
      <c r="C25" s="199" t="s">
        <v>76</v>
      </c>
      <c r="D25" s="200">
        <v>0.074</v>
      </c>
      <c r="E25" s="202" t="s">
        <v>76</v>
      </c>
      <c r="F25" s="200">
        <v>0.195</v>
      </c>
      <c r="G25" s="202" t="s">
        <v>76</v>
      </c>
      <c r="H25" s="200">
        <v>0.103</v>
      </c>
      <c r="I25" s="202">
        <v>1000</v>
      </c>
      <c r="J25" s="200">
        <v>0.201</v>
      </c>
      <c r="K25" s="202" t="s">
        <v>76</v>
      </c>
      <c r="L25" s="203">
        <v>0.31</v>
      </c>
      <c r="M25" s="204" t="s">
        <v>125</v>
      </c>
      <c r="N25" s="64" t="s">
        <v>219</v>
      </c>
      <c r="O25" s="230">
        <v>100264405</v>
      </c>
      <c r="P25" s="231">
        <v>42590000000</v>
      </c>
      <c r="Q25" s="230">
        <v>149721000</v>
      </c>
      <c r="R25" s="232">
        <f t="shared" si="0"/>
        <v>0.003515402676684668</v>
      </c>
    </row>
    <row r="26" spans="2:18" ht="40.5">
      <c r="B26" s="198" t="s">
        <v>22</v>
      </c>
      <c r="C26" s="199" t="s">
        <v>76</v>
      </c>
      <c r="D26" s="200">
        <v>0.066</v>
      </c>
      <c r="E26" s="202" t="s">
        <v>76</v>
      </c>
      <c r="F26" s="200">
        <v>0.093</v>
      </c>
      <c r="G26" s="202" t="s">
        <v>76</v>
      </c>
      <c r="H26" s="200">
        <v>0.078</v>
      </c>
      <c r="I26" s="202">
        <v>1000</v>
      </c>
      <c r="J26" s="200">
        <v>0.247</v>
      </c>
      <c r="K26" s="202" t="s">
        <v>76</v>
      </c>
      <c r="L26" s="203">
        <v>0.333</v>
      </c>
      <c r="M26" s="204" t="s">
        <v>127</v>
      </c>
      <c r="N26" s="64"/>
      <c r="O26" s="230"/>
      <c r="P26" s="231">
        <v>38544153000</v>
      </c>
      <c r="Q26" s="230">
        <v>99450000</v>
      </c>
      <c r="R26" s="232">
        <f t="shared" si="0"/>
        <v>0.002580157877642298</v>
      </c>
    </row>
    <row r="27" spans="2:18" ht="27">
      <c r="B27" s="198" t="s">
        <v>23</v>
      </c>
      <c r="C27" s="199">
        <v>500</v>
      </c>
      <c r="D27" s="200">
        <v>0.128</v>
      </c>
      <c r="E27" s="202">
        <v>300</v>
      </c>
      <c r="F27" s="200">
        <v>0.185</v>
      </c>
      <c r="G27" s="202">
        <v>200</v>
      </c>
      <c r="H27" s="200">
        <v>0.155</v>
      </c>
      <c r="I27" s="202">
        <v>500</v>
      </c>
      <c r="J27" s="200">
        <v>0.21</v>
      </c>
      <c r="K27" s="202">
        <v>500</v>
      </c>
      <c r="L27" s="203">
        <v>0.203</v>
      </c>
      <c r="M27" s="204" t="s">
        <v>57</v>
      </c>
      <c r="N27" s="64" t="s">
        <v>208</v>
      </c>
      <c r="O27" s="230">
        <v>38972492</v>
      </c>
      <c r="P27" s="231">
        <v>23450000000</v>
      </c>
      <c r="Q27" s="230">
        <v>59097000</v>
      </c>
      <c r="R27" s="232">
        <f t="shared" si="0"/>
        <v>0.0025201279317697226</v>
      </c>
    </row>
    <row r="28" spans="2:18" ht="27">
      <c r="B28" s="198" t="s">
        <v>24</v>
      </c>
      <c r="C28" s="199">
        <v>1000</v>
      </c>
      <c r="D28" s="200">
        <v>0.084</v>
      </c>
      <c r="E28" s="202">
        <v>500</v>
      </c>
      <c r="F28" s="200">
        <v>0.217</v>
      </c>
      <c r="G28" s="201" t="s">
        <v>253</v>
      </c>
      <c r="H28" s="200">
        <v>0.177</v>
      </c>
      <c r="I28" s="201" t="s">
        <v>253</v>
      </c>
      <c r="J28" s="206">
        <v>0.349</v>
      </c>
      <c r="K28" s="201" t="s">
        <v>254</v>
      </c>
      <c r="L28" s="203">
        <v>0.376</v>
      </c>
      <c r="M28" s="204" t="s">
        <v>218</v>
      </c>
      <c r="N28" s="64" t="s">
        <v>217</v>
      </c>
      <c r="O28" s="230">
        <v>53086880</v>
      </c>
      <c r="P28" s="231">
        <v>18524771000</v>
      </c>
      <c r="Q28" s="230">
        <v>64147000</v>
      </c>
      <c r="R28" s="232">
        <f t="shared" si="0"/>
        <v>0.003462768851501592</v>
      </c>
    </row>
    <row r="29" spans="2:18" ht="40.5">
      <c r="B29" s="198" t="s">
        <v>25</v>
      </c>
      <c r="C29" s="199" t="s">
        <v>76</v>
      </c>
      <c r="D29" s="200">
        <v>0.058</v>
      </c>
      <c r="E29" s="201" t="s">
        <v>76</v>
      </c>
      <c r="F29" s="200">
        <v>0.08</v>
      </c>
      <c r="G29" s="202" t="s">
        <v>76</v>
      </c>
      <c r="H29" s="200">
        <v>0.073</v>
      </c>
      <c r="I29" s="202" t="s">
        <v>76</v>
      </c>
      <c r="J29" s="200">
        <v>0.168</v>
      </c>
      <c r="K29" s="202" t="s">
        <v>76</v>
      </c>
      <c r="L29" s="203">
        <v>0.191</v>
      </c>
      <c r="M29" s="204" t="s">
        <v>209</v>
      </c>
      <c r="N29" s="64" t="s">
        <v>210</v>
      </c>
      <c r="O29" s="230">
        <v>74582585</v>
      </c>
      <c r="P29" s="231">
        <v>37961000000</v>
      </c>
      <c r="Q29" s="230">
        <v>80806000</v>
      </c>
      <c r="R29" s="232">
        <f t="shared" si="0"/>
        <v>0.0021286583598956826</v>
      </c>
    </row>
    <row r="30" spans="2:18" ht="13.5">
      <c r="B30" s="198" t="s">
        <v>26</v>
      </c>
      <c r="C30" s="199">
        <v>500</v>
      </c>
      <c r="D30" s="200">
        <v>0.079</v>
      </c>
      <c r="E30" s="202">
        <v>500</v>
      </c>
      <c r="F30" s="200">
        <v>0.137</v>
      </c>
      <c r="G30" s="202">
        <v>500</v>
      </c>
      <c r="H30" s="200">
        <v>0.11</v>
      </c>
      <c r="I30" s="202">
        <v>500</v>
      </c>
      <c r="J30" s="200">
        <v>0.179</v>
      </c>
      <c r="K30" s="202">
        <v>500</v>
      </c>
      <c r="L30" s="203">
        <v>1.97</v>
      </c>
      <c r="M30" s="204" t="s">
        <v>104</v>
      </c>
      <c r="N30" s="64"/>
      <c r="O30" s="230">
        <v>9712347</v>
      </c>
      <c r="P30" s="231">
        <v>4308422000</v>
      </c>
      <c r="Q30" s="230">
        <v>13248735</v>
      </c>
      <c r="R30" s="232">
        <f t="shared" si="0"/>
        <v>0.0030750783001293747</v>
      </c>
    </row>
    <row r="31" spans="2:18" ht="40.5">
      <c r="B31" s="198" t="s">
        <v>27</v>
      </c>
      <c r="C31" s="199">
        <v>500</v>
      </c>
      <c r="D31" s="200">
        <v>0.181</v>
      </c>
      <c r="E31" s="202" t="s">
        <v>76</v>
      </c>
      <c r="F31" s="200">
        <v>0.274</v>
      </c>
      <c r="G31" s="201" t="s">
        <v>76</v>
      </c>
      <c r="H31" s="200">
        <v>0.253</v>
      </c>
      <c r="I31" s="202">
        <v>1000</v>
      </c>
      <c r="J31" s="200">
        <v>0.28</v>
      </c>
      <c r="K31" s="202">
        <v>500</v>
      </c>
      <c r="L31" s="203">
        <v>0.271</v>
      </c>
      <c r="M31" s="204" t="s">
        <v>144</v>
      </c>
      <c r="N31" s="64" t="s">
        <v>164</v>
      </c>
      <c r="O31" s="230">
        <v>15663400</v>
      </c>
      <c r="P31" s="231">
        <v>5128118000</v>
      </c>
      <c r="Q31" s="230">
        <v>15663400</v>
      </c>
      <c r="R31" s="232">
        <f t="shared" si="0"/>
        <v>0.0030544148945090576</v>
      </c>
    </row>
    <row r="32" spans="2:18" ht="27">
      <c r="B32" s="198" t="s">
        <v>28</v>
      </c>
      <c r="C32" s="199">
        <v>1000</v>
      </c>
      <c r="D32" s="200">
        <v>0.092</v>
      </c>
      <c r="E32" s="202">
        <v>300</v>
      </c>
      <c r="F32" s="200">
        <v>0.124</v>
      </c>
      <c r="G32" s="201">
        <v>600</v>
      </c>
      <c r="H32" s="200">
        <v>0.101</v>
      </c>
      <c r="I32" s="202">
        <v>1100</v>
      </c>
      <c r="J32" s="200">
        <v>0.205</v>
      </c>
      <c r="K32" s="202">
        <v>1000</v>
      </c>
      <c r="L32" s="203">
        <v>0.155</v>
      </c>
      <c r="M32" s="204" t="s">
        <v>212</v>
      </c>
      <c r="N32" s="64"/>
      <c r="O32" s="230">
        <v>3428377</v>
      </c>
      <c r="P32" s="231">
        <v>2568481000</v>
      </c>
      <c r="Q32" s="230">
        <v>5566000</v>
      </c>
      <c r="R32" s="232">
        <f t="shared" si="0"/>
        <v>0.0021670395848752627</v>
      </c>
    </row>
    <row r="33" spans="2:18" ht="27">
      <c r="B33" s="198" t="s">
        <v>29</v>
      </c>
      <c r="C33" s="199">
        <v>1000</v>
      </c>
      <c r="D33" s="200">
        <v>0.165</v>
      </c>
      <c r="E33" s="202">
        <v>500</v>
      </c>
      <c r="F33" s="200">
        <v>0.253</v>
      </c>
      <c r="G33" s="202">
        <v>500</v>
      </c>
      <c r="H33" s="200">
        <v>0.033</v>
      </c>
      <c r="I33" s="202">
        <v>1000</v>
      </c>
      <c r="J33" s="200">
        <v>0.22</v>
      </c>
      <c r="K33" s="202">
        <v>1000</v>
      </c>
      <c r="L33" s="203">
        <v>0.146</v>
      </c>
      <c r="M33" s="204" t="s">
        <v>110</v>
      </c>
      <c r="N33" s="64"/>
      <c r="O33" s="230">
        <v>181199238</v>
      </c>
      <c r="P33" s="231">
        <v>32680000000</v>
      </c>
      <c r="Q33" s="230">
        <v>200888000</v>
      </c>
      <c r="R33" s="232">
        <f t="shared" si="0"/>
        <v>0.006147123623011016</v>
      </c>
    </row>
    <row r="34" spans="2:18" ht="54">
      <c r="B34" s="198" t="s">
        <v>30</v>
      </c>
      <c r="C34" s="199">
        <v>500</v>
      </c>
      <c r="D34" s="200">
        <v>0.063</v>
      </c>
      <c r="E34" s="202">
        <v>300</v>
      </c>
      <c r="F34" s="200">
        <v>0.238</v>
      </c>
      <c r="G34" s="201" t="s">
        <v>118</v>
      </c>
      <c r="H34" s="206">
        <v>0.071</v>
      </c>
      <c r="I34" s="210" t="s">
        <v>232</v>
      </c>
      <c r="J34" s="200">
        <v>0.282</v>
      </c>
      <c r="K34" s="202">
        <v>500</v>
      </c>
      <c r="L34" s="203">
        <v>0.342</v>
      </c>
      <c r="M34" s="204" t="s">
        <v>135</v>
      </c>
      <c r="N34" s="64" t="s">
        <v>233</v>
      </c>
      <c r="O34" s="230">
        <v>598238000</v>
      </c>
      <c r="P34" s="231">
        <v>351000000000</v>
      </c>
      <c r="Q34" s="230">
        <v>642672000</v>
      </c>
      <c r="R34" s="232">
        <f t="shared" si="0"/>
        <v>0.0018309743589743589</v>
      </c>
    </row>
    <row r="35" spans="2:18" ht="40.5">
      <c r="B35" s="198" t="s">
        <v>31</v>
      </c>
      <c r="C35" s="199">
        <v>500</v>
      </c>
      <c r="D35" s="200">
        <v>0.032</v>
      </c>
      <c r="E35" s="202" t="s">
        <v>76</v>
      </c>
      <c r="F35" s="200">
        <v>0.191</v>
      </c>
      <c r="G35" s="201" t="s">
        <v>99</v>
      </c>
      <c r="H35" s="200">
        <v>0.027</v>
      </c>
      <c r="I35" s="202">
        <v>500</v>
      </c>
      <c r="J35" s="200">
        <v>0.204</v>
      </c>
      <c r="K35" s="202">
        <v>1000</v>
      </c>
      <c r="L35" s="203">
        <v>0.387</v>
      </c>
      <c r="M35" s="204" t="s">
        <v>206</v>
      </c>
      <c r="N35" s="64" t="s">
        <v>205</v>
      </c>
      <c r="O35" s="230">
        <v>130404493</v>
      </c>
      <c r="P35" s="231">
        <v>58400000000</v>
      </c>
      <c r="Q35" s="230">
        <v>213810000</v>
      </c>
      <c r="R35" s="232">
        <f t="shared" si="0"/>
        <v>0.0036611301369863015</v>
      </c>
    </row>
    <row r="36" spans="2:18" ht="27">
      <c r="B36" s="198" t="s">
        <v>32</v>
      </c>
      <c r="C36" s="199">
        <v>500</v>
      </c>
      <c r="D36" s="200">
        <v>0.068</v>
      </c>
      <c r="E36" s="202">
        <v>500</v>
      </c>
      <c r="F36" s="200">
        <v>0.116</v>
      </c>
      <c r="G36" s="202">
        <v>500</v>
      </c>
      <c r="H36" s="200">
        <v>0.071</v>
      </c>
      <c r="I36" s="202">
        <v>500</v>
      </c>
      <c r="J36" s="200">
        <v>0.212</v>
      </c>
      <c r="K36" s="202">
        <v>500</v>
      </c>
      <c r="L36" s="203">
        <v>0.301</v>
      </c>
      <c r="M36" s="204" t="s">
        <v>222</v>
      </c>
      <c r="N36" s="211" t="s">
        <v>223</v>
      </c>
      <c r="O36" s="230">
        <v>38387417</v>
      </c>
      <c r="P36" s="231">
        <v>23490940000</v>
      </c>
      <c r="Q36" s="230">
        <v>50675000</v>
      </c>
      <c r="R36" s="232">
        <f t="shared" si="0"/>
        <v>0.002157214653819728</v>
      </c>
    </row>
    <row r="37" spans="2:18" ht="13.5">
      <c r="B37" s="198" t="s">
        <v>33</v>
      </c>
      <c r="C37" s="199">
        <v>500</v>
      </c>
      <c r="D37" s="200">
        <v>0.068</v>
      </c>
      <c r="E37" s="202">
        <v>500</v>
      </c>
      <c r="F37" s="200">
        <v>0.139</v>
      </c>
      <c r="G37" s="202">
        <v>500</v>
      </c>
      <c r="H37" s="200">
        <v>0.073</v>
      </c>
      <c r="I37" s="202">
        <v>500</v>
      </c>
      <c r="J37" s="200">
        <v>0.229</v>
      </c>
      <c r="K37" s="202">
        <v>500</v>
      </c>
      <c r="L37" s="203">
        <v>0.23</v>
      </c>
      <c r="M37" s="204" t="s">
        <v>98</v>
      </c>
      <c r="N37" s="64" t="s">
        <v>102</v>
      </c>
      <c r="O37" s="230">
        <v>50656451</v>
      </c>
      <c r="P37" s="231">
        <v>27350615000</v>
      </c>
      <c r="Q37" s="230">
        <v>65484000</v>
      </c>
      <c r="R37" s="232">
        <f t="shared" si="0"/>
        <v>0.00239424232325306</v>
      </c>
    </row>
    <row r="38" spans="2:18" ht="13.5">
      <c r="B38" s="198" t="s">
        <v>34</v>
      </c>
      <c r="C38" s="199">
        <v>500</v>
      </c>
      <c r="D38" s="200">
        <v>0.045</v>
      </c>
      <c r="E38" s="202">
        <v>500</v>
      </c>
      <c r="F38" s="200">
        <v>0.096</v>
      </c>
      <c r="G38" s="202">
        <v>500</v>
      </c>
      <c r="H38" s="200">
        <v>0.048</v>
      </c>
      <c r="I38" s="202">
        <v>500</v>
      </c>
      <c r="J38" s="200">
        <v>0.15</v>
      </c>
      <c r="K38" s="202">
        <v>500</v>
      </c>
      <c r="L38" s="203">
        <v>0.156</v>
      </c>
      <c r="M38" s="204" t="s">
        <v>98</v>
      </c>
      <c r="N38" s="64" t="s">
        <v>255</v>
      </c>
      <c r="O38" s="230">
        <v>11753622</v>
      </c>
      <c r="P38" s="231">
        <v>6289100000</v>
      </c>
      <c r="Q38" s="230">
        <v>15249000</v>
      </c>
      <c r="R38" s="232">
        <f t="shared" si="0"/>
        <v>0.002424671256618594</v>
      </c>
    </row>
    <row r="39" spans="2:18" ht="40.5">
      <c r="B39" s="198" t="s">
        <v>35</v>
      </c>
      <c r="C39" s="199">
        <v>500</v>
      </c>
      <c r="D39" s="200">
        <v>0.061</v>
      </c>
      <c r="E39" s="202">
        <v>300</v>
      </c>
      <c r="F39" s="200">
        <v>0.211</v>
      </c>
      <c r="G39" s="201" t="s">
        <v>203</v>
      </c>
      <c r="H39" s="200">
        <v>0.215</v>
      </c>
      <c r="I39" s="202">
        <v>1000</v>
      </c>
      <c r="J39" s="200">
        <v>0.235</v>
      </c>
      <c r="K39" s="202">
        <v>500</v>
      </c>
      <c r="L39" s="203">
        <v>0.213</v>
      </c>
      <c r="M39" s="204" t="s">
        <v>204</v>
      </c>
      <c r="N39" s="64"/>
      <c r="O39" s="230">
        <v>142364653</v>
      </c>
      <c r="P39" s="231">
        <v>74747071000</v>
      </c>
      <c r="Q39" s="230">
        <v>178190000</v>
      </c>
      <c r="R39" s="232">
        <f t="shared" si="0"/>
        <v>0.002383906119879935</v>
      </c>
    </row>
    <row r="40" spans="2:18" ht="40.5">
      <c r="B40" s="198" t="s">
        <v>36</v>
      </c>
      <c r="C40" s="199">
        <v>1000</v>
      </c>
      <c r="D40" s="200">
        <v>0.046</v>
      </c>
      <c r="E40" s="202">
        <v>500</v>
      </c>
      <c r="F40" s="200">
        <v>0.219</v>
      </c>
      <c r="G40" s="202">
        <v>500</v>
      </c>
      <c r="H40" s="200">
        <v>0.056</v>
      </c>
      <c r="I40" s="202">
        <v>700</v>
      </c>
      <c r="J40" s="200">
        <v>0.235</v>
      </c>
      <c r="K40" s="202">
        <v>700</v>
      </c>
      <c r="L40" s="203">
        <v>0.236</v>
      </c>
      <c r="M40" s="204" t="s">
        <v>97</v>
      </c>
      <c r="N40" s="64" t="s">
        <v>214</v>
      </c>
      <c r="O40" s="230"/>
      <c r="P40" s="231">
        <v>30494655000</v>
      </c>
      <c r="Q40" s="230"/>
      <c r="R40" s="232">
        <f t="shared" si="0"/>
        <v>0</v>
      </c>
    </row>
    <row r="41" spans="2:18" ht="13.5">
      <c r="B41" s="198" t="s">
        <v>37</v>
      </c>
      <c r="C41" s="199">
        <v>600</v>
      </c>
      <c r="D41" s="200">
        <v>0.053</v>
      </c>
      <c r="E41" s="202">
        <v>500</v>
      </c>
      <c r="F41" s="200">
        <v>0.075</v>
      </c>
      <c r="G41" s="201" t="s">
        <v>76</v>
      </c>
      <c r="H41" s="200">
        <v>0.068</v>
      </c>
      <c r="I41" s="201">
        <v>1100</v>
      </c>
      <c r="J41" s="200">
        <v>0.157</v>
      </c>
      <c r="K41" s="201">
        <v>800</v>
      </c>
      <c r="L41" s="203">
        <v>0.251</v>
      </c>
      <c r="M41" s="204" t="s">
        <v>104</v>
      </c>
      <c r="N41" s="64" t="s">
        <v>105</v>
      </c>
      <c r="O41" s="230"/>
      <c r="P41" s="231">
        <v>41242976000</v>
      </c>
      <c r="Q41" s="230"/>
      <c r="R41" s="232">
        <f t="shared" si="0"/>
        <v>0</v>
      </c>
    </row>
    <row r="42" spans="1:18" ht="27">
      <c r="A42" s="169" t="s">
        <v>282</v>
      </c>
      <c r="B42" s="198" t="s">
        <v>38</v>
      </c>
      <c r="C42" s="199">
        <v>600</v>
      </c>
      <c r="D42" s="200">
        <v>0.097</v>
      </c>
      <c r="E42" s="202">
        <v>300</v>
      </c>
      <c r="F42" s="200">
        <v>0.126</v>
      </c>
      <c r="G42" s="201" t="s">
        <v>99</v>
      </c>
      <c r="H42" s="200">
        <v>0.132</v>
      </c>
      <c r="I42" s="202">
        <v>1000</v>
      </c>
      <c r="J42" s="200">
        <v>0.256</v>
      </c>
      <c r="K42" s="202">
        <v>500</v>
      </c>
      <c r="L42" s="203">
        <v>0.302</v>
      </c>
      <c r="M42" s="204" t="s">
        <v>138</v>
      </c>
      <c r="N42" s="64"/>
      <c r="O42" s="230">
        <v>6600000</v>
      </c>
      <c r="P42" s="231">
        <v>4877000000</v>
      </c>
      <c r="Q42" s="230">
        <v>8900000</v>
      </c>
      <c r="R42" s="232">
        <f t="shared" si="0"/>
        <v>0.001824892351855649</v>
      </c>
    </row>
    <row r="43" spans="1:18" ht="40.5">
      <c r="A43" s="169" t="s">
        <v>271</v>
      </c>
      <c r="B43" s="198" t="s">
        <v>39</v>
      </c>
      <c r="C43" s="199">
        <v>700</v>
      </c>
      <c r="D43" s="200">
        <v>0.065</v>
      </c>
      <c r="E43" s="202">
        <v>300</v>
      </c>
      <c r="F43" s="200">
        <v>0.083</v>
      </c>
      <c r="G43" s="201" t="s">
        <v>76</v>
      </c>
      <c r="H43" s="200">
        <v>0.182</v>
      </c>
      <c r="I43" s="201">
        <v>1000</v>
      </c>
      <c r="J43" s="200">
        <v>0.213</v>
      </c>
      <c r="K43" s="201">
        <v>500</v>
      </c>
      <c r="L43" s="203">
        <v>0.252</v>
      </c>
      <c r="M43" s="204" t="s">
        <v>55</v>
      </c>
      <c r="N43" s="64" t="s">
        <v>123</v>
      </c>
      <c r="O43" s="230">
        <v>21369992</v>
      </c>
      <c r="P43" s="231">
        <v>12534860000</v>
      </c>
      <c r="Q43" s="230">
        <v>26421000</v>
      </c>
      <c r="R43" s="232">
        <f t="shared" si="0"/>
        <v>0.0021078017624448935</v>
      </c>
    </row>
    <row r="44" spans="2:18" ht="13.5">
      <c r="B44" s="198" t="s">
        <v>40</v>
      </c>
      <c r="C44" s="199">
        <v>800</v>
      </c>
      <c r="D44" s="200">
        <v>0.039</v>
      </c>
      <c r="E44" s="202">
        <v>200</v>
      </c>
      <c r="F44" s="200">
        <v>0.117</v>
      </c>
      <c r="G44" s="201" t="s">
        <v>76</v>
      </c>
      <c r="H44" s="200">
        <v>0.049</v>
      </c>
      <c r="I44" s="202">
        <v>700</v>
      </c>
      <c r="J44" s="200">
        <v>0.171</v>
      </c>
      <c r="K44" s="202">
        <v>600</v>
      </c>
      <c r="L44" s="203">
        <v>0.216</v>
      </c>
      <c r="M44" s="204" t="s">
        <v>55</v>
      </c>
      <c r="N44" s="64" t="s">
        <v>126</v>
      </c>
      <c r="O44" s="230">
        <v>35374619</v>
      </c>
      <c r="P44" s="231">
        <v>21209519000</v>
      </c>
      <c r="Q44" s="230">
        <v>36985000</v>
      </c>
      <c r="R44" s="232">
        <f t="shared" si="0"/>
        <v>0.001743792492418145</v>
      </c>
    </row>
    <row r="45" spans="2:18" ht="27">
      <c r="B45" s="198" t="s">
        <v>41</v>
      </c>
      <c r="C45" s="199">
        <v>500</v>
      </c>
      <c r="D45" s="200">
        <v>0.07</v>
      </c>
      <c r="E45" s="202">
        <v>300</v>
      </c>
      <c r="F45" s="200">
        <v>0.106</v>
      </c>
      <c r="G45" s="202">
        <v>300</v>
      </c>
      <c r="H45" s="200">
        <v>0.088</v>
      </c>
      <c r="I45" s="202">
        <v>500</v>
      </c>
      <c r="J45" s="200">
        <v>0.191</v>
      </c>
      <c r="K45" s="202">
        <v>500</v>
      </c>
      <c r="L45" s="203">
        <v>0.239</v>
      </c>
      <c r="M45" s="204" t="s">
        <v>213</v>
      </c>
      <c r="N45" s="64" t="s">
        <v>153</v>
      </c>
      <c r="O45" s="230">
        <v>35374596</v>
      </c>
      <c r="P45" s="231">
        <v>17279000000</v>
      </c>
      <c r="Q45" s="230">
        <v>38969000</v>
      </c>
      <c r="R45" s="232">
        <f t="shared" si="0"/>
        <v>0.002255280976908386</v>
      </c>
    </row>
    <row r="46" spans="2:18" ht="40.5">
      <c r="B46" s="198" t="s">
        <v>42</v>
      </c>
      <c r="C46" s="205" t="s">
        <v>249</v>
      </c>
      <c r="D46" s="200">
        <v>0.04</v>
      </c>
      <c r="E46" s="201">
        <v>300</v>
      </c>
      <c r="F46" s="200">
        <v>0.091</v>
      </c>
      <c r="G46" s="201" t="s">
        <v>76</v>
      </c>
      <c r="H46" s="200">
        <v>0.071</v>
      </c>
      <c r="I46" s="201" t="s">
        <v>256</v>
      </c>
      <c r="J46" s="200">
        <v>0.127</v>
      </c>
      <c r="K46" s="201" t="s">
        <v>257</v>
      </c>
      <c r="L46" s="203">
        <v>0.132</v>
      </c>
      <c r="M46" s="212" t="s">
        <v>220</v>
      </c>
      <c r="N46" s="64"/>
      <c r="O46" s="233">
        <v>9746000</v>
      </c>
      <c r="P46" s="231">
        <v>6658679000</v>
      </c>
      <c r="Q46" s="233">
        <v>11515000</v>
      </c>
      <c r="R46" s="232">
        <f t="shared" si="0"/>
        <v>0.0017293219871388904</v>
      </c>
    </row>
    <row r="47" spans="2:18" ht="14.25" thickBot="1">
      <c r="B47" s="213"/>
      <c r="C47" s="214"/>
      <c r="D47" s="215"/>
      <c r="E47" s="216"/>
      <c r="F47" s="215"/>
      <c r="G47" s="216"/>
      <c r="H47" s="215"/>
      <c r="I47" s="216"/>
      <c r="J47" s="215"/>
      <c r="K47" s="216"/>
      <c r="L47" s="217"/>
      <c r="M47" s="218"/>
      <c r="N47" s="219"/>
      <c r="O47" s="234"/>
      <c r="P47" s="235">
        <f>SUM(P4:P46)</f>
        <v>2098867702100</v>
      </c>
      <c r="Q47" s="235">
        <f>SUM(Q4:Q46)</f>
        <v>7874113582</v>
      </c>
      <c r="R47" s="236">
        <f>Q47/P47</f>
        <v>0.0037516007198174703</v>
      </c>
    </row>
    <row r="48" spans="2:18" ht="13.5">
      <c r="B48" s="220"/>
      <c r="C48" s="221" t="s">
        <v>258</v>
      </c>
      <c r="D48" s="221"/>
      <c r="E48" s="221"/>
      <c r="F48" s="222"/>
      <c r="G48" s="222"/>
      <c r="H48" s="222"/>
      <c r="I48" s="222"/>
      <c r="J48" s="222"/>
      <c r="K48" s="222"/>
      <c r="L48" s="222"/>
      <c r="M48" s="222"/>
      <c r="N48" s="222"/>
      <c r="O48" s="222"/>
      <c r="P48" s="222"/>
      <c r="Q48" s="222"/>
      <c r="R48" s="222"/>
    </row>
    <row r="49" spans="2:18" ht="13.5">
      <c r="B49" s="223"/>
      <c r="C49" s="224" t="s">
        <v>100</v>
      </c>
      <c r="D49" s="224"/>
      <c r="E49" s="224"/>
      <c r="F49" s="224"/>
      <c r="G49" s="224"/>
      <c r="H49" s="224"/>
      <c r="I49" s="224"/>
      <c r="J49" s="224"/>
      <c r="K49" s="224"/>
      <c r="L49" s="224"/>
      <c r="M49" s="224"/>
      <c r="N49" s="224"/>
      <c r="O49" s="224"/>
      <c r="R49" s="225"/>
    </row>
    <row r="50" spans="2:18" ht="13.5">
      <c r="B50" s="223"/>
      <c r="C50" s="224" t="s">
        <v>145</v>
      </c>
      <c r="D50" s="224"/>
      <c r="E50" s="224"/>
      <c r="F50" s="224"/>
      <c r="G50" s="224"/>
      <c r="H50" s="224"/>
      <c r="I50" s="224"/>
      <c r="J50" s="224"/>
      <c r="K50" s="224"/>
      <c r="L50" s="224"/>
      <c r="M50" s="224"/>
      <c r="N50" s="224"/>
      <c r="O50" s="224"/>
      <c r="R50" s="225"/>
    </row>
    <row r="51" spans="2:18" ht="13.5">
      <c r="B51" s="223"/>
      <c r="C51" s="224" t="s">
        <v>109</v>
      </c>
      <c r="D51" s="224"/>
      <c r="E51" s="224"/>
      <c r="F51" s="224"/>
      <c r="G51" s="224"/>
      <c r="H51" s="224"/>
      <c r="I51" s="224"/>
      <c r="J51" s="224"/>
      <c r="K51" s="224"/>
      <c r="L51" s="224"/>
      <c r="M51" s="224"/>
      <c r="N51" s="224"/>
      <c r="O51" s="224"/>
      <c r="R51" s="225"/>
    </row>
    <row r="52" spans="2:18" ht="13.5">
      <c r="B52" s="223"/>
      <c r="C52" s="226" t="s">
        <v>154</v>
      </c>
      <c r="D52" s="226"/>
      <c r="E52" s="226"/>
      <c r="F52" s="226"/>
      <c r="G52" s="226"/>
      <c r="H52" s="226"/>
      <c r="I52" s="226"/>
      <c r="J52" s="226"/>
      <c r="K52" s="226"/>
      <c r="L52" s="226"/>
      <c r="M52" s="226"/>
      <c r="N52" s="226"/>
      <c r="O52" s="226"/>
      <c r="R52" s="225"/>
    </row>
  </sheetData>
  <sheetProtection/>
  <mergeCells count="17">
    <mergeCell ref="P2:P3"/>
    <mergeCell ref="R2:R3"/>
    <mergeCell ref="Q2:Q3"/>
    <mergeCell ref="C48:R48"/>
    <mergeCell ref="B2:B3"/>
    <mergeCell ref="C2:D2"/>
    <mergeCell ref="E2:F2"/>
    <mergeCell ref="K2:L2"/>
    <mergeCell ref="C52:O52"/>
    <mergeCell ref="C49:O49"/>
    <mergeCell ref="C50:O50"/>
    <mergeCell ref="C51:O51"/>
    <mergeCell ref="O2:O3"/>
    <mergeCell ref="N2:N3"/>
    <mergeCell ref="M2:M3"/>
    <mergeCell ref="G2:H2"/>
    <mergeCell ref="I2:J2"/>
  </mergeCells>
  <printOptions/>
  <pageMargins left="0.5905511811023623" right="0.1968503937007874" top="0.4330708661417323" bottom="0.2362204724409449" header="0.4724409448818898" footer="0.1968503937007874"/>
  <pageSetup fitToHeight="0" horizontalDpi="200" verticalDpi="2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owner</cp:lastModifiedBy>
  <cp:lastPrinted>2015-04-13T16:45:31Z</cp:lastPrinted>
  <dcterms:created xsi:type="dcterms:W3CDTF">2009-08-26T05:29:39Z</dcterms:created>
  <dcterms:modified xsi:type="dcterms:W3CDTF">2015-04-13T16:45:54Z</dcterms:modified>
  <cp:category/>
  <cp:version/>
  <cp:contentType/>
  <cp:contentStatus/>
</cp:coreProperties>
</file>