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05" windowWidth="9495" windowHeight="4890" tabRatio="800" activeTab="2"/>
  </bookViews>
  <sheets>
    <sheet name="保険証発行状況" sheetId="1" r:id="rId1"/>
    <sheet name="加入所得別世帯数" sheetId="2" r:id="rId2"/>
    <sheet name="留め置き・収納率" sheetId="3" r:id="rId3"/>
    <sheet name="発行条件" sheetId="4" r:id="rId4"/>
    <sheet name="2011繰入金決算見込" sheetId="5" r:id="rId5"/>
    <sheet name="2012繰入金予算" sheetId="6" r:id="rId6"/>
    <sheet name="国保料モデルケース" sheetId="7" r:id="rId7"/>
    <sheet name="賦課" sheetId="8" r:id="rId8"/>
    <sheet name="条例減免" sheetId="9" r:id="rId9"/>
    <sheet name="資格証明書発行こども数" sheetId="10" r:id="rId10"/>
    <sheet name="差し押さえ" sheetId="11" r:id="rId11"/>
    <sheet name="一部負担金減免" sheetId="12" r:id="rId12"/>
  </sheets>
  <definedNames>
    <definedName name="_xlnm.Print_Area" localSheetId="6">'国保料モデルケース'!$A$1:$T$51</definedName>
    <definedName name="_xlnm.Print_Area" localSheetId="8">'条例減免'!$A$1:$O$48</definedName>
    <definedName name="_xlnm.Print_Titles" localSheetId="4">'2011繰入金決算見込'!$A:$A,'2011繰入金決算見込'!$2:$3</definedName>
    <definedName name="_xlnm.Print_Titles" localSheetId="5">'2012繰入金予算'!$A:$A,'2012繰入金予算'!$2:$3</definedName>
    <definedName name="_xlnm.Print_Titles" localSheetId="11">'一部負担金減免'!$1:$4</definedName>
    <definedName name="_xlnm.Print_Titles" localSheetId="1">'加入所得別世帯数'!$A:$A,'加入所得別世帯数'!$1:$2</definedName>
    <definedName name="_xlnm.Print_Titles" localSheetId="6">'国保料モデルケース'!$A:$A,'国保料モデルケース'!$1:$5</definedName>
    <definedName name="_xlnm.Print_Titles" localSheetId="8">'条例減免'!$A:$A,'条例減免'!$1:$4</definedName>
    <definedName name="_xlnm.Print_Titles" localSheetId="3">'発行条件'!$A:$A,'発行条件'!$2:$3</definedName>
    <definedName name="_xlnm.Print_Titles" localSheetId="7">'賦課'!$A:$A,'賦課'!$1:$5</definedName>
    <definedName name="_xlnm.Print_Titles" localSheetId="0">'保険証発行状況'!$B:$B,'保険証発行状況'!$1:$5</definedName>
    <definedName name="_xlnm.Print_Titles" localSheetId="2">'留め置き・収納率'!$A:$A,'留め置き・収納率'!$2:$4</definedName>
  </definedNames>
  <calcPr fullCalcOnLoad="1"/>
</workbook>
</file>

<file path=xl/sharedStrings.xml><?xml version="1.0" encoding="utf-8"?>
<sst xmlns="http://schemas.openxmlformats.org/spreadsheetml/2006/main" count="1349" uniqueCount="501">
  <si>
    <t>09年度</t>
  </si>
  <si>
    <t>2012.3末国保資格証明書・短期証発行状況</t>
  </si>
  <si>
    <t>201205大阪社保協調査</t>
  </si>
  <si>
    <t>12.3末</t>
  </si>
  <si>
    <t>2011年度国保加入世帯所得割合(2012.3末現在)</t>
  </si>
  <si>
    <t>201205現在大阪社保協調査</t>
  </si>
  <si>
    <t>201205大阪社保協調査</t>
  </si>
  <si>
    <t>10年度</t>
  </si>
  <si>
    <t>11年度
(見込み)</t>
  </si>
  <si>
    <t>2011年度短期保険証・資格証明書の発行要件</t>
  </si>
  <si>
    <t>国保会計への一般会計(普通会計)からの繰り入れ金(2011年度決算見込)</t>
  </si>
  <si>
    <t>④国保加入者数 
12.3末</t>
  </si>
  <si>
    <t>国保会計への一般会計(普通会計)からの繰り入れ金(2012年度予算)</t>
  </si>
  <si>
    <t>2012年度</t>
  </si>
  <si>
    <t>④国保加入者数12.3末</t>
  </si>
  <si>
    <t>モデルケースごとの2012年度国保料(医療分＋支援金分＋介護分)　大阪社保協調査201205現在</t>
  </si>
  <si>
    <t>*固定資産税５万円と仮定</t>
  </si>
  <si>
    <t>府内市町村2012年度賦課方式</t>
  </si>
  <si>
    <r>
      <t>201205</t>
    </r>
    <r>
      <rPr>
        <sz val="11"/>
        <rFont val="ＭＳ Ｐゴシック"/>
        <family val="3"/>
      </rPr>
      <t>現在大阪社保協調査   旧ただし書方式：所得(収入-基礎控除)×料率　　　均等割：被保険者1人あたり　平等割：1世帯あたり</t>
    </r>
  </si>
  <si>
    <t>府内市町村保険料条例減免制度(2011年度)</t>
  </si>
  <si>
    <t>2012.05大阪社保協調査</t>
  </si>
  <si>
    <t>2011府内市町村国保「一部負担金減免制度」実施状況  大阪社保協調査201205現在</t>
  </si>
  <si>
    <t>6月中旬</t>
  </si>
  <si>
    <t>短期保険証発行数12.3末</t>
  </si>
  <si>
    <t>最新
未交付数</t>
  </si>
  <si>
    <t>更新日
未交付数</t>
  </si>
  <si>
    <t>収　　納　　率</t>
  </si>
  <si>
    <t>有</t>
  </si>
  <si>
    <t>○</t>
  </si>
  <si>
    <t>有</t>
  </si>
  <si>
    <t>○</t>
  </si>
  <si>
    <t>なし</t>
  </si>
  <si>
    <t>なし</t>
  </si>
  <si>
    <t>前年所得180万円以下　　5割減免
前年所得360万円以下　　3割減免</t>
  </si>
  <si>
    <t>○</t>
  </si>
  <si>
    <t>・所得申請済の場合に限り、当該年中の所得金額が前年中の所得金額の2分の1以下に減少するもの、及び前年中の所得金額が前々年中の所得金額の2分の1以下に減少したもの。
・賦課期日現在の生活保護基準以下の場合は所得割の80％または生活保護基準額の100分の110以下の場合は所得割の70％</t>
  </si>
  <si>
    <t>生活保護基準×110/100(収入)
(1類＋2類＋住宅扶助)
生活保護基準以下の場合は所得割の80％
生活保護基準の110/100以下の場合は所得割の70％</t>
  </si>
  <si>
    <t>身体障害者・精神障害者・知的障害者</t>
  </si>
  <si>
    <t>町長が特に必要と認められるもの・貧困(公私の扶助を受けている場合等)</t>
  </si>
  <si>
    <t>○</t>
  </si>
  <si>
    <t>範囲：所得割、均等割　
減免割合：原則として所得の減少割合</t>
  </si>
  <si>
    <t>破産宣告、疾病等</t>
  </si>
  <si>
    <t>○</t>
  </si>
  <si>
    <t>前年の所得が100万円以下かつ今年度の所得が2分の1以下</t>
  </si>
  <si>
    <t>なし</t>
  </si>
  <si>
    <t>○</t>
  </si>
  <si>
    <t>所得割のみ減免（２５％～１００％）</t>
  </si>
  <si>
    <t>被保険者の失業、事業の廃止、事業の不振、転職又は就労日数の減少があった場合において、当該被保険者に属する世帯全員（被保険者に限る）の申請時の年間所得見込み金額の合計額が300万未満であり、かつ、前年の所得金額の合計額に比して30％以上減少する見込みがあって、現に生活が困窮である世帯。被保険者2人の場合は、減免の割合に5％を、3人以上の場合には、減免の割合に10％を加算。
ただし、当該被保険者の属する世帯全員（被保険者に限る）の前年所得金額の合計額が600万未満の世帯に限る。また、擬制世帯の場合、擬制世帯の前年所得金額が1000万円以上の時は、減免できない。</t>
  </si>
  <si>
    <t>なし</t>
  </si>
  <si>
    <t>医療費が高額なための減免、原子爆弾被爆者への減免、その他市長が認めるもの。
被保険者の死亡又は疾病により、保険料の納付が困難であると認められる世帯で、当該世帯全員の前年所得金額が200万円未満の世帯の世帯主は、保険料のうち、所得割額について30％の減免を受けることができます。</t>
  </si>
  <si>
    <t>平均収入月額を基準生活費で除して得た額（負担能力指数）が1以下のとき所得割の6割の額、1.1以下のとき所得割の5割の額、1.15以下のとき所得割の4割の額</t>
  </si>
  <si>
    <t>収容</t>
  </si>
  <si>
    <t>旧被扶養者に係る減免</t>
  </si>
  <si>
    <t>所得減少率に応じて所得割の60％～90％減免</t>
  </si>
  <si>
    <t>やむを得ない事由があると市長が認める場合</t>
  </si>
  <si>
    <t>対前年中合計所得減少率が7/10、5/10、3/10以上になる者は、それぞれ所得割額の7/10、5/10、3/10を減免
世帯構成員全員について市民税の所得割が非課税の者は、所得割額の1/2を減免</t>
  </si>
  <si>
    <t>あり</t>
  </si>
  <si>
    <t>当年と前年の収入を比較し、減少率分の所得割を減免する。</t>
  </si>
  <si>
    <t>生保基準×1.5以下収入(給与・年金以外の場合は所得）
(1類+2類+教育扶助＋住宅扶助)×1.5＋障害者　寡婦(夫)　勤労学生　医療費による控除</t>
  </si>
  <si>
    <t>納付義務者が死亡または身障1級、2級、療養手帳Aの該当と認められ、かつ当該年度中の合計所得金額が軽減基準以下の世帯は応能割額の10割</t>
  </si>
  <si>
    <t>失業等により、世帯の所得の合計額が前年より4割以上減少した世帯。所得の減少率に応じて所得割を減額（40から100％）する。</t>
  </si>
  <si>
    <t>重度障害者世帯、ひとり親世帯、被爆者世帯
旧被扶養者に係る減免</t>
  </si>
  <si>
    <t>対前年度収入が3割以下になった場合所得割7割、均等割2割の範囲内。　
対前年度収入が5割以下になった場合所得割5割の範囲内。
対前年度収入が7割以下になった場合所得割3割の範囲内。</t>
  </si>
  <si>
    <t>事業又は業務の休廃止、失業等により収入が著しく減少したとき。
前年度の合計所得金額が、
433万円＋33万円＋35万円×世帯員数以下</t>
  </si>
  <si>
    <r>
      <t xml:space="preserve">前年中の合計所得金額が433万円+33万円+35万円×世帯員数以下。ただし、前年度中の合計所得金額による上限割合を設ける。
応能割減免割合については、下記数式で得た数
</t>
    </r>
    <r>
      <rPr>
        <u val="single"/>
        <sz val="10"/>
        <rFont val="ＭＳ Ｐゴシック"/>
        <family val="3"/>
      </rPr>
      <t xml:space="preserve">　　前年中の合計所得金額－当該年中の所得見込額　　
</t>
    </r>
    <r>
      <rPr>
        <sz val="10"/>
        <rFont val="ＭＳ Ｐゴシック"/>
        <family val="3"/>
      </rPr>
      <t xml:space="preserve">　　　　　　　　前年中の合計所得金額
（小数点第3位以下は切り捨てる）に10を乗じて得た割合
200万以下5割、400万以下4割、400万超3割
</t>
    </r>
  </si>
  <si>
    <t>(特別障害）所得100万以下応能割5割均等割３割、150万以下応能割4割均等割3割、250万以下応能割3割均等割2割、400万以下応能割2割均等割2割、　600万以下応能割1割均等割1割    (普通障害）所得100万以下応能割5割、、150万以下応能4割、250万以下応能割3割、400万以下応能割2割　　寡婦・寡夫、老年者、世帯に3人以上の児童及び老年者がある時、旧扶養者にも所得に応じて減免あり</t>
  </si>
  <si>
    <t>失業等により、当該年度中の所得金額が前年度の所得金額（譲渡、一時を除く）が減少した場合は応能割を5割以内で減免</t>
  </si>
  <si>
    <t>ただし、障害者については減免基準額に障害者加算を加算する。
また、母子家庭には減免基準額に母子加算を加算する。</t>
  </si>
  <si>
    <t>申請者の予想収入金額が生保基準に積上げた額の100％以下は応能額の7割・応益額の5割、100％～110％は応能額の5割・応益額4割、110％～120％以内は応能額3割・応益額3割</t>
  </si>
  <si>
    <t>生活保護基準×1.2以下収入
1類、2類（住宅、教育、障害者）</t>
  </si>
  <si>
    <t>事業の休廃止、失業、長期入院等により実収入が生活保護基準額の１２０％以下に減少したもの。（実収入の見込み額÷生活保護基準額）×１００。
１００以下は７割、１００を超え１１０以下５割、１１０を超え１２０以下３割。実収入の見込み額とは申請日の属する月前３か月間の１か月の平均収入(総収入から必要経費を控除した額)をいう。</t>
  </si>
  <si>
    <t>生活保護基準(1類+2類+教育扶助+住宅扶助（借家のみ）)×120％以下</t>
  </si>
  <si>
    <t>①長期海外滞在、行方不明、服役中のため保険給付を受けることができないとき。１０割②生活保護の停止又は廃止で保険料の負担能力がないとき。１０割以内③その他町長が必要と認めるとき、１０割以内</t>
  </si>
  <si>
    <t>生活保護基準×120％以下（1類＋2類＋住宅扶助（借家））</t>
  </si>
  <si>
    <t>生保基準(1類＋2類の基準生活費の額の合計）×1.2以下収入</t>
  </si>
  <si>
    <t>生保基準(１類＋２類＋その他加算)×1.3以下　所得・収入</t>
  </si>
  <si>
    <t>事業の不振、休業もしくは廃止又は失業もしくは退職等により、現在の個人としての収入額を基に算定した所得税法施行令に規定する控除後の所得が保険料の算定の基礎となった年度の個人としての控除後の経常所得金額に比べて30％以上減少することとなる被保険者で、その者の属する世帯の現在の収入額を基に算定した控除後の経常所得金額に比べて30％以上減少することとなる世帯に属するものとする。
所得の減少率に3分の2を乗じ得た数値に、定める割り増し分を加え、又は、定める割引分を差し引いて得た数値。ただし、所得の減少率を限度とする。</t>
  </si>
  <si>
    <t>所得の減少率90％以上応能割保険料の10割
70％以上90％未満応能割保険料の7割
50％以上70％未満応能割保険料の5割
30％以上50％未満応能割保険料の3割</t>
  </si>
  <si>
    <t>①90％以上所得割の10割②70％以上90％未満所得割の7割③50％以上70％未満所得割の5割④30％以上50％未満所得割の3割</t>
  </si>
  <si>
    <t>非課税世帯は所得割80％、非課税ライン×1.5は所得割16％軽減</t>
  </si>
  <si>
    <t>世帯所得400万円未満で所得割の30％～100％</t>
  </si>
  <si>
    <t>所得68万円以上250万円未満については5％減免あり</t>
  </si>
  <si>
    <t>３ヶ月以上の失業または事業不振による場合で、当該年の合計所得金額の見積額が前年の合計所得金額の3/4以下に低下すると認められるとき、納付義務者及び当該世帯に属する被保険者の前年の合計所得金額が１５０万以下のとき所得割１０割、１５０万を超え２００万以下のとき所得割８割、２００万を超え２５０万以下のとき所得割６割、２５０万を超え３００万以下のとき所得割４割、３００万以上のとき所得割２割を減免する。</t>
  </si>
  <si>
    <t>申請減免とは別に市民税所得割非課税世帯に軽減あり</t>
  </si>
  <si>
    <r>
      <t xml:space="preserve">所得金額が前年の10分の5以下または10分の7以下の減少が見込まれるもの。
</t>
    </r>
    <r>
      <rPr>
        <b/>
        <sz val="10"/>
        <rFont val="ＭＳ Ｐゴシック"/>
        <family val="3"/>
      </rPr>
      <t>10分の5以下</t>
    </r>
    <r>
      <rPr>
        <sz val="10"/>
        <rFont val="ＭＳ Ｐゴシック"/>
        <family val="3"/>
      </rPr>
      <t xml:space="preserve">：所得割10割（所得100万円以下）、所得割7割（所得101万円～200万円以下）、所得割5割（所得201万円～300万円以下）、所得割3割、（301万円～400万円以下）　　
</t>
    </r>
    <r>
      <rPr>
        <b/>
        <sz val="10"/>
        <rFont val="ＭＳ Ｐゴシック"/>
        <family val="3"/>
      </rPr>
      <t>10分の7以下</t>
    </r>
    <r>
      <rPr>
        <sz val="10"/>
        <rFont val="ＭＳ Ｐゴシック"/>
        <family val="3"/>
      </rPr>
      <t>：所得割7割（所得100万円以下）、所得割5割（所得101万円～200万円以下）、所得割3割（所得201万円～300万円以下）、所得割1割（所得301万円～400以下）</t>
    </r>
  </si>
  <si>
    <t>世帯の前年中の合計所得金額が
1人748,000円、2人1,133,000円、3人1,518,000円、4人1,903,000円、5人2,288,000円、1人増えるごとに385,000円加算の所得限度額を越えない世帯
所得割3割減免</t>
  </si>
  <si>
    <t>前年所得比　30％以上減少</t>
  </si>
  <si>
    <t>給付困難な世帯に対し独自の基準を設けている</t>
  </si>
  <si>
    <t>前年中所得に対し、今年中所得見込額が10分の7から10分の3以下によって所得割分について1割から7割の減免をする。</t>
  </si>
  <si>
    <t>世帯主の所得(見込)額が前年の7割以下となる場合</t>
  </si>
  <si>
    <t>服役によるもの、居住用資産の買い替えに伴うもの</t>
  </si>
  <si>
    <t>前年中の所得が一定基準以下の世帯。
住民税非課税及び均等割のみ課税の世帯について、所得割の5割を減免</t>
  </si>
  <si>
    <t>要件：収入が著しく減少した場合（＝基準総所得見込が前年所得額の7割以下となる場合）
内容：①前年中所得が100万円以下のとき　所得割額7割減免　②前年中所得が100万円超250万円以下のとき　所得割額5割減免　③前年中所得が250万円超400万円以下のとき　所得割額2割減免　</t>
  </si>
  <si>
    <t>世帯が住民税均等割非課税基準に該当(準ずる世帯含む)し所得割保険料の負担が困難であると認められるとき</t>
  </si>
  <si>
    <t>生活保護基準</t>
  </si>
  <si>
    <t>子どもへの短期証の期間</t>
  </si>
  <si>
    <t>6ヶ月</t>
  </si>
  <si>
    <t>2012.05大阪社保協調査</t>
  </si>
  <si>
    <t>11年度適用件数</t>
  </si>
  <si>
    <t>11年度
加入世帯数</t>
  </si>
  <si>
    <t>11年度
利用率</t>
  </si>
  <si>
    <t>11年度
影響額</t>
  </si>
  <si>
    <t>8月上旬</t>
  </si>
  <si>
    <t>事業
休廃止</t>
  </si>
  <si>
    <t>大阪市</t>
  </si>
  <si>
    <t>1年</t>
  </si>
  <si>
    <t>○</t>
  </si>
  <si>
    <t>国保料全額納付世帯
①入院に係る療養の給付を受けている又は受けようとしていること。②世帯主等の申請日の属する月前12ヶ月間の1ヶ月の平均実収入が生活保護基準額以下であり、かつ預貯金の合計額が生活保護基準の3ヶ月分以下の額であること。</t>
  </si>
  <si>
    <t>未集計</t>
  </si>
  <si>
    <t>旧扶養者
特別な理由がある時</t>
  </si>
  <si>
    <t>2012.3末現在　資格証明書・短期保険証未交付世帯のこども調査（大阪社保協調査）</t>
  </si>
  <si>
    <t>短期保険証未交付世帯</t>
  </si>
  <si>
    <t>2011年度国保滞納世帯に対する差押え　　　</t>
  </si>
  <si>
    <t>201205大阪社保協調査</t>
  </si>
  <si>
    <t>○</t>
  </si>
  <si>
    <t>以下全てに該当するもの①災害により死亡・障害者となったとき、資産に重大な損害を受け②一部負担を支払うことが困難な状況が６ヶ月以内に改善されると見込まれる状態であって貯蓄が無く、大阪府・堺市が行う融資がうけられず一部負担をしはらうことで生活保護基準に該当するもの③他法他施策の適用が受けられない④保険料を滞納していないこと　6ヶ月以内の期限を限って申請により減免する</t>
  </si>
  <si>
    <t>国保加入
世帯数</t>
  </si>
  <si>
    <t>無</t>
  </si>
  <si>
    <t>前年度保険料に未納がある場合、または当該年度保険料の1期～4期が未納である場合</t>
  </si>
  <si>
    <t>○</t>
  </si>
  <si>
    <t>加入世帯数については2012.3末データによる</t>
  </si>
  <si>
    <t>2011年度実績</t>
  </si>
  <si>
    <t>軽減判定額および軽減判定額×120％を基準とし、それぞれ所得割額の5/10、2/10を減免する。</t>
  </si>
  <si>
    <t>給与
年金
税還付金等</t>
  </si>
  <si>
    <t>○</t>
  </si>
  <si>
    <t>○</t>
  </si>
  <si>
    <t>国保料全額納付世帯
生活保護基準以下の収入</t>
  </si>
  <si>
    <t>保険証更新時（10/末）において現年度分第1期分以前に滞納がある場合</t>
  </si>
  <si>
    <t>1年6ヶ月以上の間に一度も国保税の納付がない場合</t>
  </si>
  <si>
    <t>支援
金分</t>
  </si>
  <si>
    <t>生活保護法により援助を受ける者。少年院その他これに準ずる施設に収容された者。</t>
  </si>
  <si>
    <t>前年度、前々年度の保険料滞納額が30万円以上で、特別な事情が無いにもかかわらず全く納付が無い世帯（18歳未満の被保険者のいる世帯は除外）</t>
  </si>
  <si>
    <t>保険料を滞納している世帯主が、当該保険料の納期限から1年を経過するまでの間に当該保険を納付しなかった場合。（福祉医療助成世帯は発行除外）</t>
  </si>
  <si>
    <t>当該保険料の納期限から1年を経過するまでの間に当該納期の保険料を納付しない時は、措置審査委員会の審査を経て交付する。　（①前年の旧ただし書き所得が300万円未満の世帯または、滞納額が50万円に満たない世帯のどちらかに該当する世帯　②18歳未満および65歳以上の者が居る世帯　は発行除外）</t>
  </si>
  <si>
    <t>○</t>
  </si>
  <si>
    <t>22年度4～7月のいずれか未納があり、かつ21年度以前にも未納有。現在も資格あり。支払保険料（支払年度は問わない）が前年度保険料額の5割以下の者。</t>
  </si>
  <si>
    <t>○</t>
  </si>
  <si>
    <t>○</t>
  </si>
  <si>
    <t>加入世帯</t>
  </si>
  <si>
    <t>世帯の直近3ヶ月の平均収入が生活保護基準(1類+2類+教育扶助)以下なら所得割の50％、均等割の・平等割の0～35％を減免</t>
  </si>
  <si>
    <t>○</t>
  </si>
  <si>
    <t>入院中の人がいる世帯で以下の①又は②に該当すること　①災害（火災・震災・風水害等）により居住する住居に著しい損害を受けたとき　②失業等の理由により世帯主および世帯員の収入が前年に比べ著しく減少したとき</t>
  </si>
  <si>
    <t>7月末</t>
  </si>
  <si>
    <t>なし</t>
  </si>
  <si>
    <t>○</t>
  </si>
  <si>
    <t>1年・6ヶ月</t>
  </si>
  <si>
    <t>○</t>
  </si>
  <si>
    <t>災害、事業休廃止等で収入が生保基準の1.0倍以下(預貯金額は3.0倍）</t>
  </si>
  <si>
    <t>６ヶ月証：現年度1～4期の納付率75％以上かつ前年、前々年度の納付率92％未満の世帯。または、現年度1～4期の納付率75％未満かつ前年、前々年度の納付率92％以上。　３ヶ月証：現年度1～4期の納付率75％未満かつ前年、前々年度の納付率92％未満。</t>
  </si>
  <si>
    <t xml:space="preserve">所得減少割合　　　　　　　　減免の割合
30％以上～40％未満　　　所得割の30％以内
40％以上～50％未満　　　所得割の40％以内
50％以上～60％未満　　　所得割の50％以内
60％以上～70％未満　　　所得割の60％以内
70％以上～80％未満　　　所得割の70％以内
80％以上～　　　　　　　　　所得割の100％以内
</t>
  </si>
  <si>
    <t>・世帯主及び被保険者の平均収入月額が生活保護基準生活費以下であること。・世帯主及び被保険者の預貯金の合計額が生活保護基準月額の3ヶ月以下であること。</t>
  </si>
  <si>
    <t>生活保護基準×1.25以下所得
1類、2類のみ。</t>
  </si>
  <si>
    <t>①天災等により死亡、障害を受けた場合②天災等により住宅に甚大な被害を受けた場合で前年度所得額が1,000万円以下③天災等により収入が著しく減少した場合　等</t>
  </si>
  <si>
    <t>保険料の納期限から1年を経過するまで滞納している世帯主のうち、特別の事情に該当せず、また弁明の機会の付与による弁明書が提出されないとき又はその弁明が相当と認められないとき。（国保法施行規則第5条の5各号に掲げる医療の給付を受けることが出くる世帯は除外）</t>
  </si>
  <si>
    <t>減免基準額＝（第1類基準額×世帯構成人員＋第2類該当人員数基準額）×12ヶ月＋第2類該当冬季加算額Ⅵ区×5ヶ月（11月～3月）＋期末一時扶助費×人員数
年間収入見込金額が
減免基準額×100％以内は応能割額の60％、106％以内は55％、112％以内は50％、118％以内は45％、124％以内は40％、130％以内は35％、136％以内は30％以内の減免</t>
  </si>
  <si>
    <t>○</t>
  </si>
  <si>
    <t>生活保護基準×1.36以下の収入
（第1類基準額×世帯構成人員＋第2類該当人員数基準額）×12ヶ月＋第2類該当冬季加算額Ⅵ区×5ヶ月（11月～3月）＋期末一時扶助費×人員数＝減免基準額）</t>
  </si>
  <si>
    <t>・納付回数及び納付金額が5割以下の世帯。
・分納誓約はあり履行もされているが、長期間(2年)解消の見込みがない世帯
・納付交渉に応じない世帯</t>
  </si>
  <si>
    <t>保険税の督促・催告等を行っても納付相談及び納付指導に応じないとき。保険税を分割納税誓約に基づき納付している場合において不履行が繰り返されるとき。</t>
  </si>
  <si>
    <t>保険税の各月の納期限から通算して１年を経過するまでの間に保険税を納付しなかったとき。短期被保険者証を交付したにもかかわらず保険税の各月の納期限から通算して１年を経過するまでの間に保険税を納付しなかったとき。</t>
  </si>
  <si>
    <t>所得が前年の7/10以下に減少が見込まれる世帯（所得に応じ所得割の3割、5割、7割、10割を減免）</t>
  </si>
  <si>
    <t>○</t>
  </si>
  <si>
    <t>滞納繰越または現年保険料の1/2以上の滞納がある場合</t>
  </si>
  <si>
    <t>○</t>
  </si>
  <si>
    <t>前年度保険料を一定以上滞納している世帯</t>
  </si>
  <si>
    <t>短期証発行後、納付改善の意思が認められない場合</t>
  </si>
  <si>
    <t>前年中の所得より3割、5割、7割以上所得が減少している場合。保険料全額より同割合減免する。（但し、軽減制度を補完する形で実施）</t>
  </si>
  <si>
    <t>○</t>
  </si>
  <si>
    <t>○</t>
  </si>
  <si>
    <t>7/1以降</t>
  </si>
  <si>
    <t>前年度以前賦課保険料の滞納のある世帯</t>
  </si>
  <si>
    <t>短期被保険者証を交付している世帯で、保険料の納期限から1年が経過するまでの間に特別な事情がないにもかかわらず、督促および催告を行っても納付相談に応じない世帯。</t>
  </si>
  <si>
    <t>法定繰り入れ分一人当り
①／④</t>
  </si>
  <si>
    <t>法定外繰り入れ分一人当り
②／④</t>
  </si>
  <si>
    <t>繰り入れ総額一人当り
③／④</t>
  </si>
  <si>
    <t>一人当繰入総額
順位</t>
  </si>
  <si>
    <t>一般会計繰入率
順位</t>
  </si>
  <si>
    <t>一人当繰入総額 
順位</t>
  </si>
  <si>
    <t>繰り入れ総額
一人当り
③／④</t>
  </si>
  <si>
    <t>一般会計
繰入率</t>
  </si>
  <si>
    <t>母子父子世帯、障害者、難病者のいる世帯で前年所得260万円以下であれば30％減免</t>
  </si>
  <si>
    <t>○</t>
  </si>
  <si>
    <r>
      <t>滞納保険料が納期限より1年以上経過し、保険料の納付を行わない者、また低額の納付を行い、</t>
    </r>
    <r>
      <rPr>
        <sz val="11"/>
        <rFont val="ＭＳ Ｐゴシック"/>
        <family val="3"/>
      </rPr>
      <t>かつ滞納保険料の納付計画策定のための相談を行わない者、納付約束の不履行を繰り返す者</t>
    </r>
  </si>
  <si>
    <t>短期証世帯を対象に原則法基準であるが納付相談(調査）のうえ、なお支払い可能額すら納付しない者</t>
  </si>
  <si>
    <t>勤労学生（合計所得65万円以下）、身障手帳、療育手帳、精神障害者保健福祉手帳所持者（所得300万円以下）、寡婦（所得300万円以下で夫と死別・離別し扶養している子があることが条件）
破産宣告を受けた者（再生計画認可も同様）</t>
  </si>
  <si>
    <t>○</t>
  </si>
  <si>
    <t>○</t>
  </si>
  <si>
    <t>世帯人員の人数と所得に応じ、独自基準に基づき判定している。</t>
  </si>
  <si>
    <t>○</t>
  </si>
  <si>
    <t>○</t>
  </si>
  <si>
    <t>国民健康保険法第9条の規定に基づき、特別の事情もなく長期にわたり滞納している世帯(納期経過後1年以上の滞納がある世帯)について、一定の判断基準に基づき、被保険者証の返還及び資格証明書の交付を行う。
（除外：①政令で定める特別の事情が認められる世帯　②厚生労働省令で定める公費負担医療の対象者　③高校生世代以下の子ども）</t>
  </si>
  <si>
    <t>※</t>
  </si>
  <si>
    <t>※大阪市は件数ではなく世帯数</t>
  </si>
  <si>
    <t>１年半連続して納付のない世帯</t>
  </si>
  <si>
    <t>○</t>
  </si>
  <si>
    <t>過年度2年間に滞納保険料がある世帯</t>
  </si>
  <si>
    <t>生活保護基準×1.2倍未満所得
生活保護基準は生活費（人数分）、光熱費及び住宅扶助費等（高校生以下は教育扶助も含める）を合算</t>
  </si>
  <si>
    <t>○</t>
  </si>
  <si>
    <t>本年度の所得が前年比7/10以下となる方
所得制限：世帯全員の平成23年度中所得金額の合計が800万円以下の世帯（55歳以上の方が退職により減免を受ける場合は所得制限なし）</t>
  </si>
  <si>
    <t>災害にあわれた方
国保給付を受けられない方
旧被扶養者</t>
  </si>
  <si>
    <t>○</t>
  </si>
  <si>
    <t>納期限から３ヶ月を過ぎても納付がない世帯（特別事情・公費世帯を除く）</t>
  </si>
  <si>
    <t>納期限から1年を経過しても納付がない世帯　※除外は70～74世の高齢者　軽減世帯　納付実績</t>
  </si>
  <si>
    <t>医療費、児童扶養(いずれも所得制限あり）
東日本震災被災者</t>
  </si>
  <si>
    <t>世帯人数及び所得要件　前年中の総所得金額
1人：160万円以下　2人：240万円以下　3人：320万円以下　4人以上：400万円以下
平成24年中の総所得見込み金額が、平成23年中総所得金額より30％以上減少している事。
(23年総所得額-24年総所得見込額）÷23年中総所得金額×100≧30
所得の減少率及び減免率
30％以上40％未満は30％　40％以上50％未満は40％
50％以上60％未満は50％　60％以上70％未満は60％
70％以上80％未満は70％　80％以上は80％
A：減免申請した日を基準とし、前後3ヶ月の間、世帯に連続した機関収入が無い状態にある。B：世帯の前年総所得金額が、400万円を超えていない。AとBの要件を満たし、且つ平成24年度の総所得見込金額が、23年度の総所得より30％以上減少していること。</t>
  </si>
  <si>
    <t>○</t>
  </si>
  <si>
    <t>昨年中の収入と当該年中の収入見込み額により減少率を算出。最小20％～最大80％、5％きざみで減少率を算出。
納付義務者又はその世帯に属する被保険者が当該年度において失業又は事業若しくは業務の休廃止をした場合、離職期間に応じて離職者の保険料応能割額を減額。
3月以上：80％を超えない範囲内で実情に応じ市長が定める率　3月未満：40％</t>
  </si>
  <si>
    <t>障がい・長期入院(９0日以上)・扶養家族多数(扶養者４人以上)・ひとり親、高齢者、寡婦（父）・旧被扶養者
借入金返済、生活困窮
拘留中</t>
  </si>
  <si>
    <t>○</t>
  </si>
  <si>
    <t>国保料全額納付世帯で、生活困窮等のため一部負担金を支払うことが出来ないと認められるもので次に該当するもの
①震災、風水害、火災その他の災害により重大な損害を受けた②事業、業務の休廃止、傷病、死亡、失業により著しく収入が減少した③類する事由があったとき</t>
  </si>
  <si>
    <t>直近6ヶ月を2倍にした所得額と前年所得との対比で応能割を1割～7割減免。</t>
  </si>
  <si>
    <t>障害、破産、ひとり親、入院、収容</t>
  </si>
  <si>
    <t>納付期限から1年を経過するまでの間に納付しない世帯主に対して被保険者証の返還を求めるにあたって、被保険者証の返還に係る弁明について事前に弁明の機会を付与し、提出期限までに提出されない場合、及び弁明によっても当該処分が正当と認められる場合は、被保険者証返還請求通知書により通知し、被保険者証の返還を求め、資格証明書を交付する。</t>
  </si>
  <si>
    <t>①法定繰り入れ金額
(ルール分)</t>
  </si>
  <si>
    <t>②法定外繰り入れ金額
(市町村単独分)</t>
  </si>
  <si>
    <t>一般会計
繰入率
順位</t>
  </si>
  <si>
    <t>不明</t>
  </si>
  <si>
    <t>○</t>
  </si>
  <si>
    <t>①発行年度の過去2年度分の保険料が未納で、保険者証を未更新世帯　②行政手続法に基づく弁明機会の為の弁明書及び特別事情に関する届出書の未提出者　（乳幼児世帯・母子家庭・障害者世帯は発行除外）</t>
  </si>
  <si>
    <t>世帯主の3ヶ月以上の入院</t>
  </si>
  <si>
    <t>生活保護基準×1.2以下の収入額世帯</t>
  </si>
  <si>
    <t>前年度保険料の1/2以上滞納のある世帯</t>
  </si>
  <si>
    <t>前年度から引き続き短期保険証世帯のうち、現年度保険料が政令軽減の対象外の世帯で、かつ前年度保険料及び現年度保険料全未納の世帯</t>
  </si>
  <si>
    <t>○</t>
  </si>
  <si>
    <t>岸和田市国民健康保険条例施行規則第19条第3項
当該年の所得金額が賦課対象年度の所得金額の7/10以下に低下する場合。</t>
  </si>
  <si>
    <t>なし</t>
  </si>
  <si>
    <t>家屋が全壊（焼）、半壊（焼）したとき。申請世帯の直近3ヶ月の実収入が前年平均月収と比較して3割以上減少し、生保受給の基準を満たしている世帯の入院費。</t>
  </si>
  <si>
    <t>前年度において滞納がある者</t>
  </si>
  <si>
    <t>　　②65歳以上74歳以下で年金生活者高齢者夫婦のみ世帯</t>
  </si>
  <si>
    <t>　　③65歳以上74歳以下高齢者で年金生活者・独居世帯</t>
  </si>
  <si>
    <t>国保料全額納付世帯
ただし、滞納保険料があるが徴収猶予承認通知書の交付を受けている世帯又は納付誓約書に基づく滞納保険料の納付を履行している世帯を含む。
①天災で損害を受けたとき　②事業等の休廃止又は失業により世帯の合計所得の減少（4割以上）があって、かつ世帯の合計所得が基準額以下　③公的年金受給者により主生計を維持する世帯又は原爆の被害者を有する世帯で総所得が基準以下世帯。　基準額は1人世帯125万円、2人世帯158万円、3人世帯191万円、以上1人増すごとに33万円加算なお障害者を含む世帯又は1人親家庭は33万円加算</t>
  </si>
  <si>
    <t>　②資格証明書</t>
  </si>
  <si>
    <t>　　①短期保険証</t>
  </si>
  <si>
    <t>短期保険証</t>
  </si>
  <si>
    <t>資格証明書</t>
  </si>
  <si>
    <t>記入なし</t>
  </si>
  <si>
    <t>1年以上保険料を納付していないとき</t>
  </si>
  <si>
    <t>過去1年間に納付のなかったもの</t>
  </si>
  <si>
    <t>要綱に基づく</t>
  </si>
  <si>
    <t>保険税の滞納期限が6ヶ月以上のもの</t>
  </si>
  <si>
    <t>保険税の滞納期限が13ヶ月以上のもので保険税の納付に対して誠意があると認められないもの</t>
  </si>
  <si>
    <t>所得100万</t>
  </si>
  <si>
    <t>所得300万円</t>
  </si>
  <si>
    <t>未回答</t>
  </si>
  <si>
    <t>国基準</t>
  </si>
  <si>
    <t>保険料の負担能力が認められる世帯で、納期限から6ヶ月以上滞納している世帯主でかつ保険料の分納誓約を履行しない。または督促状・催告書・電話催告等に応じようとしない者</t>
  </si>
  <si>
    <t>被保険者証又は短期被保険者証の交付を受けている世帯主が正当な事由なく保険料を納期限から1年以上滞納している場合。被保険者証等の返還を求めたものとし世帯主が被保険者証を返還したときは当該世帯に対し交付する。</t>
  </si>
  <si>
    <t>過年度保険料滞納世帯</t>
  </si>
  <si>
    <t>被保険者証一斉更新の時点で滞納保険料の合計金額が一定以上の世帯を抽出し、過去の納付（分納）の状況や折衝履歴により判断</t>
  </si>
  <si>
    <t>　　①現役40歳代夫婦と未成年の子供2人の4人世帯の国保料</t>
  </si>
  <si>
    <t>未記入</t>
  </si>
  <si>
    <t>高槻市</t>
  </si>
  <si>
    <t>医療分</t>
  </si>
  <si>
    <t>世帯所得</t>
  </si>
  <si>
    <t>100万未満</t>
  </si>
  <si>
    <t>世帯数</t>
  </si>
  <si>
    <t>割合</t>
  </si>
  <si>
    <t>200-300万</t>
  </si>
  <si>
    <t>300-400万</t>
  </si>
  <si>
    <t>400万以上</t>
  </si>
  <si>
    <t>制裁率</t>
  </si>
  <si>
    <t>制裁率=(短期保険証数+資格証明書数）÷滞納世帯数</t>
  </si>
  <si>
    <t>介護分</t>
  </si>
  <si>
    <t>200万未満　　比率</t>
  </si>
  <si>
    <t>制裁措置</t>
  </si>
  <si>
    <t>滞納率　順位</t>
  </si>
  <si>
    <t>短期保険証未交付</t>
  </si>
  <si>
    <t>未交付率</t>
  </si>
  <si>
    <t>短期保険証未交付・収納率</t>
  </si>
  <si>
    <t>09.3末</t>
  </si>
  <si>
    <t>市町村</t>
  </si>
  <si>
    <t>資格証明書発行世帯</t>
  </si>
  <si>
    <t>総計</t>
  </si>
  <si>
    <t>乳幼児</t>
  </si>
  <si>
    <t>小学生</t>
  </si>
  <si>
    <t>中学生</t>
  </si>
  <si>
    <t>高校生</t>
  </si>
  <si>
    <t>合計</t>
  </si>
  <si>
    <t>１世帯</t>
  </si>
  <si>
    <t>１人</t>
  </si>
  <si>
    <t>100-200万</t>
  </si>
  <si>
    <t>①保険料の督促、催告を行っても納付指導・相談に応じない世帯②保険料の納付指導・相談又は分納誓約を行っても納付の不履行が繰り返される世帯③分納は履行されているが滞納の解消に相当期間が必要とされる場合</t>
  </si>
  <si>
    <t>50％以上納付のある世帯</t>
  </si>
  <si>
    <t>政令で定める特別の事情なく能期限から1年を経過しても滞納している場合、被保険者証の返還を求め、資格証を交付する。</t>
  </si>
  <si>
    <t>政令で定める特別の事情なく保険料を滞納している場合</t>
  </si>
  <si>
    <t>①保険料の催促、催告に対して納付相談等に応じないとき。②分納誓約書に定めた保険料の納付計画を誠意をもって履行しないとき</t>
  </si>
  <si>
    <t>滞納保険料があり資格証明書交付世帯とならない世帯主</t>
  </si>
  <si>
    <t>1年以上滞納保険料があり、特別な事情等に該当なく納付相談に応じない世帯主</t>
  </si>
  <si>
    <t>10.3末</t>
  </si>
  <si>
    <t>03年度</t>
  </si>
  <si>
    <t>04年度</t>
  </si>
  <si>
    <t>05年度</t>
  </si>
  <si>
    <t>06年度</t>
  </si>
  <si>
    <t>07年度</t>
  </si>
  <si>
    <t>08年度</t>
  </si>
  <si>
    <t>一般会計金額</t>
  </si>
  <si>
    <t>「河内長野市国民保険料滞納者に係る措置に関する要綱」参照</t>
  </si>
  <si>
    <t>・天災その他災害等により資産に著しい損害を受けたとき
・疾病、負傷その他の理由により収入を絶たれ、生活が著しく困難となったとき
・その他、町長が特に必要と認めたとき</t>
  </si>
  <si>
    <t>藤井寺市国民健康保険料滞納者に対する措置要綱に基づく</t>
  </si>
  <si>
    <t>前年度保険料が滞納となっている世帯</t>
  </si>
  <si>
    <t>震災、風水害、火災等により重大な損害を受けたときや、事業の休廃止、失業等により収入が著しく減少したときなど特別の理由により一時的・臨時的に収入が減少し、一部負担金を支払うことが困難であると認められる被保険者に適用する。減免の承認要件は、次の要件のいずれかに該当していること。
①当該世帯の実収月額が生活保護基準額の100%以下の者。ただし対象となる療養が通院療養の場合は、1ヶ月の一部負担金所要見込額が3000円以上であること。
②上記の要件に該当しない者のうち、当該世帯の実収月額が生活保護基準額の135%以下で次の要件を満たす者。
ア）当該疾病の療養見込期間が3ヶ月以内であること。
イ）1ヶ月の一部負担金所要見込額が5000円以上であること。ただし当該被保険者の属する世帯の実収月額が生活保護基準額の110%以下の場合は3000円以上であること。</t>
  </si>
  <si>
    <t>保険料の納付期限から1年が経過するまでの間に納付しない世帯主（特別の事情がある場合は除く）　高校生以下の子供については発行しない。</t>
  </si>
  <si>
    <t>更新時に現年度7月分までに未納がある世帯を対象に窓口相談を行い、その状況において通常証の交付となるが、一部に短期被保険者証交付要綱に基づき短期証交付となる。</t>
  </si>
  <si>
    <t>保険料の納期限から1年が経過するまでの間に、特別の事情が認められる場合を除き、保険料を納付しなかった世帯</t>
  </si>
  <si>
    <t>震災、風水害、火災、その他これらに類する災害により、資産に著しい損害を受けたことにより一部負担金の支払いが困難であるとき。事業若しくは業諸の休止若しくは廃止又は失業等により、収入が著しく減少し利用し得る資産を活用してもなお一部負担金の支払いが困難であるとき。ただし国民健康保険料を滞納していない場合、又は分割納付などの方法により滞納保険料の確実な解消が見込まれる場合に限る。</t>
  </si>
  <si>
    <t>正当な事由がなく保険料を1年以上滞納し、その後再三の通知に応じない世帯。</t>
  </si>
  <si>
    <t>過年度に滞納保険料がある世帯</t>
  </si>
  <si>
    <t>国民健康保険法の規定に基づく。（ただし市の条例に定める医療費助成に該当する公費負担者は除く）</t>
  </si>
  <si>
    <r>
      <t>1</t>
    </r>
    <r>
      <rPr>
        <sz val="11"/>
        <rFont val="ＭＳ Ｐゴシック"/>
        <family val="3"/>
      </rPr>
      <t>0月1日時点で前年6月分以前の保険料に未納がある世帯</t>
    </r>
  </si>
  <si>
    <t>短期証が交付され、1年以上納付が無い世帯</t>
  </si>
  <si>
    <t>原則国基準に準拠</t>
  </si>
  <si>
    <t>①その資産について、震災、風水害、落雷、火災もしくはこれに類する災害を受け、又はその資産を盗まれた時②その事業または業務を廃止し、又は休止したとき。③その事業又業務について甚大な損害を受けた時④前3号に掲げるもののほか、市長が特に必要と認めた時。</t>
  </si>
  <si>
    <t>前年度及び前々年度の保険料納付額の合計が、各年度における保険料調定額の合計額の2割に満たない世帯</t>
  </si>
  <si>
    <t>①現年度の保険料を全て滞納している世帯②前年度の保険料の2分の1以上滞納している世帯③前々年度以前に滞納がある世帯　いずれかに該当する世帯</t>
  </si>
  <si>
    <t>和泉市国民保険一部負担金の減免取扱い要網及び基準に準ずる。国保料全額納付世帯</t>
  </si>
  <si>
    <t>国民健康保険法に定められている適用除外要件や特別な事情がないにもかかわらず、保険料を納期限から1年を経過しても納付していない世帯。</t>
  </si>
  <si>
    <t>法及び「和泉市国民健康保険短期被保険者証及び被保険者資格証明書の取扱いに関する要綱」</t>
  </si>
  <si>
    <t>・保険料の納付が納期限から1年間全くない世帯
・明らかに資格証を回避する為のみに支払いがある場合</t>
  </si>
  <si>
    <t>半年以上未入金</t>
  </si>
  <si>
    <t>1年以上未入金。特別の事情届・弁明書の提出等の提出がない。</t>
  </si>
  <si>
    <t>①納付相談及び納付相談等に一向に応じない　②納付相談等において取り決めた納付方法を履行しない　③特に必要があると認めた場合</t>
  </si>
  <si>
    <t>11.3末</t>
  </si>
  <si>
    <t>回答</t>
  </si>
  <si>
    <t>加入率</t>
  </si>
  <si>
    <t>大阪市</t>
  </si>
  <si>
    <t>国保世帯</t>
  </si>
  <si>
    <t>大阪市</t>
  </si>
  <si>
    <t>正当の事由がなく、保険料を6ヶ月以上滞納している世帯</t>
  </si>
  <si>
    <t>　　　　　　一部負担制度</t>
  </si>
  <si>
    <t>自治体名</t>
  </si>
  <si>
    <t>実施の</t>
  </si>
  <si>
    <t>実施の根拠</t>
  </si>
  <si>
    <t>一件あたり助成額</t>
  </si>
  <si>
    <t>対 象 基 準</t>
  </si>
  <si>
    <t>有 無</t>
  </si>
  <si>
    <t>条例</t>
  </si>
  <si>
    <t>規則</t>
  </si>
  <si>
    <t>要綱</t>
  </si>
  <si>
    <t>吹田市</t>
  </si>
  <si>
    <t>生活保護基準に準ずる世帯など</t>
  </si>
  <si>
    <t>豊中市</t>
  </si>
  <si>
    <t>箕面市</t>
  </si>
  <si>
    <t>生活保護相当世帯</t>
  </si>
  <si>
    <t>池田市</t>
  </si>
  <si>
    <t>事業の休廃止・失業により収入が著しく減少した者</t>
  </si>
  <si>
    <t>茨木市</t>
  </si>
  <si>
    <t>摂津市</t>
  </si>
  <si>
    <t>国保加入者全員</t>
  </si>
  <si>
    <t>豊能町</t>
  </si>
  <si>
    <t>高石市</t>
  </si>
  <si>
    <t>国保料全額納付世帯
生活困窮者等</t>
  </si>
  <si>
    <t>泉大津市</t>
  </si>
  <si>
    <t>岸和田市</t>
  </si>
  <si>
    <t>貝塚市</t>
  </si>
  <si>
    <t>生活保護基準以下</t>
  </si>
  <si>
    <t>泉佐野市</t>
  </si>
  <si>
    <t>和泉市</t>
  </si>
  <si>
    <t>泉南市</t>
  </si>
  <si>
    <t>阪南市</t>
  </si>
  <si>
    <t>忠岡町</t>
  </si>
  <si>
    <t>熊取町</t>
  </si>
  <si>
    <t>生活保護ｌ基準に照らし合わせ判断</t>
  </si>
  <si>
    <t>滞納はあるが継続した納付がある方</t>
  </si>
  <si>
    <t>納期限より1年以上納付がない方・納付約束の履行がない方</t>
  </si>
  <si>
    <t>前年度、前々年度の保険料滞納額が10万円以上の世帯、及び全く納付がない世帯</t>
  </si>
  <si>
    <t>1件当金額</t>
  </si>
  <si>
    <t>災害、盗難、所得の激減</t>
  </si>
  <si>
    <t>守口市</t>
  </si>
  <si>
    <t>門真市</t>
  </si>
  <si>
    <t>国保料全額納付世帯</t>
  </si>
  <si>
    <t>寝屋川市</t>
  </si>
  <si>
    <t>大東市</t>
  </si>
  <si>
    <t>松原市</t>
  </si>
  <si>
    <t>羽曳野市</t>
  </si>
  <si>
    <t>①震災、風水害、火災等の災害による死亡、障害、資産の重大な損害②干ばつ、冷害、凍霜雪害等による収入の減少③事業又は業務の休廃止、失業等による著しい収入減④前各号に掲げる事由に類する事由</t>
  </si>
  <si>
    <t>藤井寺市</t>
  </si>
  <si>
    <t>富田林市</t>
  </si>
  <si>
    <t>生活保護法による扶助額以下の収入に該当するに至った為、一時的に生活が困難となり、一部負担金の減免を行う必要があると認めるとき。</t>
  </si>
  <si>
    <t>河内長野市</t>
  </si>
  <si>
    <t>天災、生活保護基準1.3倍所得（1類＋2類、各種加算を含む）</t>
  </si>
  <si>
    <t>大阪狭山市</t>
  </si>
  <si>
    <t>太子町</t>
  </si>
  <si>
    <t>八尾市</t>
  </si>
  <si>
    <t>国保料全額納付世帯
生活保護基準に準ずる収入</t>
  </si>
  <si>
    <t>柏原市</t>
  </si>
  <si>
    <t>一部負担金の支払義務者及びその世帯に属する者について、当該年度の生活保護法の規程による生活費認定額に100分の120を乗じて得た額を基準生活費とし算定。</t>
  </si>
  <si>
    <t>1世帯当減免額</t>
  </si>
  <si>
    <t>現金化</t>
  </si>
  <si>
    <t>総件数</t>
  </si>
  <si>
    <t>件数</t>
  </si>
  <si>
    <t>その内学資保険等</t>
  </si>
  <si>
    <t>金額</t>
  </si>
  <si>
    <t>四條畷市</t>
  </si>
  <si>
    <t>合　　計</t>
  </si>
  <si>
    <t>2011年度</t>
  </si>
  <si>
    <t>2011年度調定額</t>
  </si>
  <si>
    <t>納期期限から1年を経過するまでの間に納付のない世帯</t>
  </si>
  <si>
    <t>生活保護基準以下でかつ預貯金の合計が生活保護基準の3ヶ月以下</t>
  </si>
  <si>
    <t>単独さしおさえ</t>
  </si>
  <si>
    <t>不動産</t>
  </si>
  <si>
    <t>預貯金</t>
  </si>
  <si>
    <t>生命保険</t>
  </si>
  <si>
    <t>物品</t>
  </si>
  <si>
    <t>過去６ヶ月間に一度も納付を行っていないとき</t>
  </si>
  <si>
    <t>全体</t>
  </si>
  <si>
    <t>豊能町</t>
  </si>
  <si>
    <t>堺市</t>
  </si>
  <si>
    <t>能勢町</t>
  </si>
  <si>
    <t>島本町</t>
  </si>
  <si>
    <t>太子町</t>
  </si>
  <si>
    <t>河南町</t>
  </si>
  <si>
    <t>千早赤阪村</t>
  </si>
  <si>
    <t>高石市</t>
  </si>
  <si>
    <t>田尻町</t>
  </si>
  <si>
    <t>熊取町</t>
  </si>
  <si>
    <t>岬町</t>
  </si>
  <si>
    <t>③滞納世帯</t>
  </si>
  <si>
    <t>豊中市</t>
  </si>
  <si>
    <t>池田市</t>
  </si>
  <si>
    <t>箕面市</t>
  </si>
  <si>
    <t>高槻市</t>
  </si>
  <si>
    <t>茨木市</t>
  </si>
  <si>
    <t>吹田市</t>
  </si>
  <si>
    <t>国基準とおなじ</t>
  </si>
  <si>
    <t>短期被保険者証（6ヶ月）継続世帯で、過去2年間に保険料の納付実績がない世帯。または特別の事情に関する届出書の提出がない世帯。</t>
  </si>
  <si>
    <t>保険証更新年度の前年度分に保険料未納があれば短期証発行</t>
  </si>
  <si>
    <t>保険料の納付期限から1年が経過しても納付が無く、特別の事情にも該当しない世帯（高校生世代以下除く）</t>
  </si>
  <si>
    <t>納付相談による分納誓約をしているが、次期更新時までに現年度以前の保険料滞納世帯</t>
  </si>
  <si>
    <t>1年以上納付が無い世帯</t>
  </si>
  <si>
    <t>事業、業務の休廃止、失業等により収入が著しく減少、または災害等により資産に重大な損害を受けたことにより、実収入が生活保護基準額以下となり、また災害による場合は損害保険金額が損害総額の50％以下であること。</t>
  </si>
  <si>
    <t>②</t>
  </si>
  <si>
    <t>③</t>
  </si>
  <si>
    <t>①</t>
  </si>
  <si>
    <t>摂津市</t>
  </si>
  <si>
    <t>守口市</t>
  </si>
  <si>
    <t>門真市</t>
  </si>
  <si>
    <t>大東市</t>
  </si>
  <si>
    <t>寝屋川市</t>
  </si>
  <si>
    <t>枚方市</t>
  </si>
  <si>
    <t>交野市</t>
  </si>
  <si>
    <t>東大阪市</t>
  </si>
  <si>
    <t>八尾市</t>
  </si>
  <si>
    <t>柏原市</t>
  </si>
  <si>
    <t>松原市</t>
  </si>
  <si>
    <t>羽曳野市</t>
  </si>
  <si>
    <t>大阪狭山市</t>
  </si>
  <si>
    <t>富田林市</t>
  </si>
  <si>
    <t>河内長野市</t>
  </si>
  <si>
    <t>和泉市</t>
  </si>
  <si>
    <t>泉大津市</t>
  </si>
  <si>
    <t>忠岡町</t>
  </si>
  <si>
    <t>岸和田市</t>
  </si>
  <si>
    <t>貝塚市</t>
  </si>
  <si>
    <t>泉佐野市</t>
  </si>
  <si>
    <t>泉南市</t>
  </si>
  <si>
    <t>阪南市</t>
  </si>
  <si>
    <t>全世帯数</t>
  </si>
  <si>
    <t>合計</t>
  </si>
  <si>
    <t>大阪市</t>
  </si>
  <si>
    <t>一般会計予算</t>
  </si>
  <si>
    <t>③繰り入れ総額</t>
  </si>
  <si>
    <t>一般会計繰入率</t>
  </si>
  <si>
    <t>②法定外繰り入れ金額(市町村単独分)</t>
  </si>
  <si>
    <t>　　加入者一人当繰り入れ金額(円)</t>
  </si>
  <si>
    <t>大阪市</t>
  </si>
  <si>
    <t>法定繰入金とは①保険基盤安定繰入金②職員給与費等繰入金③出産育児一時金等繰入金④財政安定化支援事業繰入金をいう。</t>
  </si>
  <si>
    <t>法定外繰入金は上記繰入金以外の事業者が任意に繰り入れる繰入金。</t>
  </si>
  <si>
    <t>合計／平均</t>
  </si>
  <si>
    <t>滞納率</t>
  </si>
  <si>
    <t>所得200万</t>
  </si>
  <si>
    <t>順位</t>
  </si>
  <si>
    <t>①</t>
  </si>
  <si>
    <t>平均</t>
  </si>
  <si>
    <t>賦課限度額</t>
  </si>
  <si>
    <t>応能割</t>
  </si>
  <si>
    <t>応益割</t>
  </si>
  <si>
    <t>資産割</t>
  </si>
  <si>
    <t>所得割</t>
  </si>
  <si>
    <t>均等割</t>
  </si>
  <si>
    <t>平等割</t>
  </si>
  <si>
    <t>賦課の割合(%)</t>
  </si>
  <si>
    <t>条例減免の有無</t>
  </si>
  <si>
    <t>天災</t>
  </si>
  <si>
    <t>失業</t>
  </si>
  <si>
    <t>借金</t>
  </si>
  <si>
    <t>高齢</t>
  </si>
  <si>
    <t>所得激減</t>
  </si>
  <si>
    <t>減免の適用事項</t>
  </si>
  <si>
    <t>利用世帯数</t>
  </si>
  <si>
    <t>減免金額</t>
  </si>
  <si>
    <t>低所得者</t>
  </si>
  <si>
    <t>その他</t>
  </si>
  <si>
    <t>加入世帯数</t>
  </si>
  <si>
    <t>利用率</t>
  </si>
  <si>
    <t>藤井寺市</t>
  </si>
  <si>
    <t>②／③</t>
  </si>
  <si>
    <t>①／③</t>
  </si>
  <si>
    <t>未定</t>
  </si>
  <si>
    <t>収納率</t>
  </si>
  <si>
    <t>納期限から1年以上経過した滞納があるが、納税相談等のある世帯</t>
  </si>
  <si>
    <t>納期限から1年以上経過した滞納があり、納税相談等のない世帯</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</si>
</sst>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Red]&quot;\&quot;&quot;\&quot;&quot;\&quot;\!\!\-#,##0"/>
    <numFmt numFmtId="177" formatCode="&quot;\&quot;#,##0.00;[Red]&quot;\&quot;&quot;\&quot;&quot;\&quot;\!\!\-#,##0.00"/>
    <numFmt numFmtId="178" formatCode="0.0%"/>
    <numFmt numFmtId="179" formatCode="0.0_ "/>
    <numFmt numFmtId="180" formatCode="0.0000%"/>
    <numFmt numFmtId="181" formatCode="0_ "/>
    <numFmt numFmtId="182" formatCode="0_);[Red]\(0\)"/>
    <numFmt numFmtId="183" formatCode="#,##0_ ;[Red]\-#,##0\ "/>
    <numFmt numFmtId="184" formatCode="#,##0_);[Red]\(#,##0\)"/>
  </numFmts>
  <fonts count="46">
    <font>
      <sz val="11"/>
      <name val="ＭＳ Ｐゴシック"/>
      <family val="3"/>
    </font>
    <font>
      <b/>
      <sz val="11"/>
      <name val="ＭＳ Ｐゴシック"/>
      <family val="3"/>
    </font>
    <font>
      <i/>
      <sz val="11"/>
      <name val="ＭＳ Ｐゴシック"/>
      <family val="3"/>
    </font>
    <font>
      <b/>
      <i/>
      <sz val="11"/>
      <name val="ＭＳ Ｐゴシック"/>
      <family val="3"/>
    </font>
    <font>
      <sz val="6"/>
      <name val="ＭＳ Ｐゴシック"/>
      <family val="3"/>
    </font>
    <font>
      <sz val="9"/>
      <name val="ＭＳ Ｐゴシック"/>
      <family val="3"/>
    </font>
    <font>
      <sz val="10"/>
      <name val="ＭＳ 明朝"/>
      <family val="1"/>
    </font>
    <font>
      <sz val="14"/>
      <name val="ＭＳ Ｐゴシック"/>
      <family val="3"/>
    </font>
    <font>
      <sz val="8"/>
      <name val="ＭＳ 明朝"/>
      <family val="1"/>
    </font>
    <font>
      <u val="single"/>
      <sz val="11"/>
      <color indexed="12"/>
      <name val="ＭＳ Ｐゴシック"/>
      <family val="3"/>
    </font>
    <font>
      <u val="single"/>
      <sz val="11"/>
      <color indexed="36"/>
      <name val="ＭＳ Ｐゴシック"/>
      <family val="3"/>
    </font>
    <font>
      <sz val="11"/>
      <name val="ＭＳ Ｐ明朝"/>
      <family val="1"/>
    </font>
    <font>
      <sz val="18"/>
      <name val="ＭＳ Ｐゴシック"/>
      <family val="3"/>
    </font>
    <font>
      <sz val="12"/>
      <name val="ＭＳ Ｐゴシック"/>
      <family val="3"/>
    </font>
    <font>
      <sz val="8"/>
      <name val="ＭＳ Ｐゴシック"/>
      <family val="3"/>
    </font>
    <font>
      <sz val="10"/>
      <name val="ＭＳ Ｐゴシック"/>
      <family val="3"/>
    </font>
    <font>
      <sz val="16"/>
      <name val="ＭＳ Ｐゴシック"/>
      <family val="3"/>
    </font>
    <font>
      <sz val="12"/>
      <name val="ＭＳ Ｐ明朝"/>
      <family val="1"/>
    </font>
    <font>
      <sz val="12"/>
      <name val="ＭＳ 明朝"/>
      <family val="1"/>
    </font>
    <font>
      <sz val="11"/>
      <name val="MS UI Gothic"/>
      <family val="3"/>
    </font>
    <font>
      <sz val="12"/>
      <name val="MS UI Gothic"/>
      <family val="3"/>
    </font>
    <font>
      <sz val="11"/>
      <name val="ＭＳ 明朝"/>
      <family val="1"/>
    </font>
    <font>
      <sz val="13.5"/>
      <color indexed="8"/>
      <name val="ＭＳ Ｐゴシック"/>
      <family val="3"/>
    </font>
    <font>
      <sz val="9"/>
      <color indexed="8"/>
      <name val="ＭＳ Ｐゴシック"/>
      <family val="3"/>
    </font>
    <font>
      <sz val="11"/>
      <color indexed="8"/>
      <name val="ＭＳ Ｐゴシック"/>
      <family val="3"/>
    </font>
    <font>
      <b/>
      <sz val="14"/>
      <name val="ＭＳ Ｐゴシック"/>
      <family val="3"/>
    </font>
    <font>
      <sz val="10"/>
      <name val="MS UI Gothic"/>
      <family val="3"/>
    </font>
    <font>
      <b/>
      <sz val="14"/>
      <color indexed="8"/>
      <name val="ＭＳ Ｐゴシック"/>
      <family val="3"/>
    </font>
    <font>
      <b/>
      <sz val="16"/>
      <name val="ＭＳ Ｐゴシック"/>
      <family val="3"/>
    </font>
    <font>
      <u val="single"/>
      <sz val="10"/>
      <name val="ＭＳ Ｐゴシック"/>
      <family val="3"/>
    </font>
    <font>
      <b/>
      <sz val="10"/>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19">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55"/>
        <bgColor indexed="64"/>
      </patternFill>
    </fill>
    <fill>
      <patternFill patternType="solid">
        <fgColor indexed="46"/>
        <bgColor indexed="64"/>
      </patternFill>
    </fill>
    <fill>
      <patternFill patternType="solid">
        <fgColor indexed="9"/>
        <bgColor indexed="64"/>
      </patternFill>
    </fill>
    <fill>
      <patternFill patternType="solid">
        <fgColor indexed="13"/>
        <bgColor indexed="64"/>
      </patternFill>
    </fill>
  </fills>
  <borders count="10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thin"/>
      <right style="thin"/>
      <top style="thin"/>
      <bottom style="medium"/>
    </border>
    <border>
      <left>
        <color indexed="63"/>
      </left>
      <right style="thin"/>
      <top style="thin"/>
      <bottom style="medium"/>
    </border>
    <border>
      <left style="medium"/>
      <right style="thin"/>
      <top style="thin"/>
      <bottom style="medium"/>
    </border>
    <border>
      <left style="thin"/>
      <right style="medium"/>
      <top style="thin"/>
      <bottom style="medium"/>
    </border>
    <border>
      <left style="thin"/>
      <right>
        <color indexed="63"/>
      </right>
      <top style="thin"/>
      <bottom style="medium"/>
    </border>
    <border>
      <left style="thin"/>
      <right style="thin"/>
      <top style="thin"/>
      <bottom style="thin"/>
    </border>
    <border>
      <left>
        <color indexed="63"/>
      </left>
      <right style="thin"/>
      <top style="thin"/>
      <bottom style="thin"/>
    </border>
    <border>
      <left style="medium"/>
      <right style="double"/>
      <top style="medium"/>
      <bottom>
        <color indexed="63"/>
      </bottom>
    </border>
    <border>
      <left style="medium"/>
      <right style="double"/>
      <top style="thin"/>
      <bottom style="thin"/>
    </border>
    <border>
      <left style="medium"/>
      <right style="double"/>
      <top>
        <color indexed="63"/>
      </top>
      <bottom style="medium"/>
    </border>
    <border>
      <left style="thin"/>
      <right style="medium"/>
      <top style="thin"/>
      <bottom style="thin"/>
    </border>
    <border>
      <left style="medium"/>
      <right style="medium"/>
      <top style="medium"/>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style="thin"/>
      <right>
        <color indexed="63"/>
      </right>
      <top style="medium"/>
      <bottom style="medium"/>
    </border>
    <border>
      <left style="medium"/>
      <right style="medium"/>
      <top style="thin"/>
      <bottom style="thin"/>
    </border>
    <border>
      <left style="medium"/>
      <right style="thin"/>
      <top style="medium"/>
      <bottom style="medium"/>
    </border>
    <border>
      <left style="thin"/>
      <right style="hair"/>
      <top style="thin"/>
      <bottom style="medium"/>
    </border>
    <border>
      <left style="hair"/>
      <right style="thin"/>
      <top style="thin"/>
      <bottom style="medium"/>
    </border>
    <border>
      <left style="medium"/>
      <right style="medium"/>
      <top style="medium"/>
      <bottom>
        <color indexed="63"/>
      </bottom>
    </border>
    <border>
      <left style="medium"/>
      <right style="medium"/>
      <top>
        <color indexed="63"/>
      </top>
      <bottom style="medium"/>
    </border>
    <border>
      <left>
        <color indexed="63"/>
      </left>
      <right>
        <color indexed="63"/>
      </right>
      <top style="medium"/>
      <bottom style="thin"/>
    </border>
    <border>
      <left>
        <color indexed="63"/>
      </left>
      <right style="medium"/>
      <top style="medium"/>
      <bottom style="thin"/>
    </border>
    <border>
      <left>
        <color indexed="63"/>
      </left>
      <right style="thin"/>
      <top>
        <color indexed="63"/>
      </top>
      <bottom style="medium"/>
    </border>
    <border>
      <left style="thin"/>
      <right style="thin"/>
      <top>
        <color indexed="63"/>
      </top>
      <bottom style="medium"/>
    </border>
    <border>
      <left style="thin"/>
      <right style="medium"/>
      <top>
        <color indexed="63"/>
      </top>
      <bottom style="medium"/>
    </border>
    <border>
      <left style="thin"/>
      <right>
        <color indexed="63"/>
      </right>
      <top>
        <color indexed="63"/>
      </top>
      <bottom style="medium"/>
    </border>
    <border>
      <left style="medium"/>
      <right style="medium"/>
      <top style="medium"/>
      <bottom style="thin"/>
    </border>
    <border>
      <left style="medium"/>
      <right style="medium"/>
      <top style="thin"/>
      <bottom style="medium"/>
    </border>
    <border>
      <left style="thin"/>
      <right>
        <color indexed="63"/>
      </right>
      <top style="thin"/>
      <bottom style="thin"/>
    </border>
    <border>
      <left style="thin"/>
      <right style="medium"/>
      <top>
        <color indexed="63"/>
      </top>
      <bottom style="thin"/>
    </border>
    <border>
      <left style="thin"/>
      <right>
        <color indexed="63"/>
      </right>
      <top>
        <color indexed="63"/>
      </top>
      <bottom style="thin"/>
    </border>
    <border>
      <left style="medium"/>
      <right style="thin"/>
      <top style="thin"/>
      <bottom style="thin"/>
    </border>
    <border>
      <left style="medium"/>
      <right style="double"/>
      <top style="medium"/>
      <bottom style="medium"/>
    </border>
    <border>
      <left>
        <color indexed="63"/>
      </left>
      <right style="thin"/>
      <top style="thin"/>
      <bottom>
        <color indexed="63"/>
      </bottom>
    </border>
    <border>
      <left>
        <color indexed="63"/>
      </left>
      <right style="medium"/>
      <top style="thin"/>
      <bottom style="thin"/>
    </border>
    <border>
      <left style="medium"/>
      <right>
        <color indexed="63"/>
      </right>
      <top style="medium"/>
      <bottom style="medium"/>
    </border>
    <border>
      <left>
        <color indexed="63"/>
      </left>
      <right style="medium"/>
      <top style="medium"/>
      <bottom style="medium"/>
    </border>
    <border>
      <left style="medium"/>
      <right style="medium"/>
      <top>
        <color indexed="63"/>
      </top>
      <bottom style="thin"/>
    </border>
    <border>
      <left>
        <color indexed="63"/>
      </left>
      <right style="thin"/>
      <top style="double"/>
      <bottom style="medium"/>
    </border>
    <border>
      <left style="thin"/>
      <right style="medium"/>
      <top style="double"/>
      <bottom style="medium"/>
    </border>
    <border>
      <left style="thin"/>
      <right style="thin"/>
      <top style="thin"/>
      <bottom>
        <color indexed="63"/>
      </bottom>
    </border>
    <border>
      <left style="medium"/>
      <right style="medium"/>
      <top style="thin"/>
      <bottom>
        <color indexed="63"/>
      </bottom>
    </border>
    <border>
      <left>
        <color indexed="63"/>
      </left>
      <right>
        <color indexed="63"/>
      </right>
      <top style="thin"/>
      <bottom style="medium"/>
    </border>
    <border>
      <left style="medium"/>
      <right style="medium"/>
      <top>
        <color indexed="63"/>
      </top>
      <bottom>
        <color indexed="63"/>
      </bottom>
    </border>
    <border>
      <left style="medium"/>
      <right style="thin"/>
      <top>
        <color indexed="63"/>
      </top>
      <bottom style="thin"/>
    </border>
    <border>
      <left style="thin"/>
      <right style="thin"/>
      <top>
        <color indexed="63"/>
      </top>
      <bottom style="thin"/>
    </border>
    <border>
      <left style="medium"/>
      <right style="thin"/>
      <top>
        <color indexed="63"/>
      </top>
      <bottom style="medium"/>
    </border>
    <border>
      <left>
        <color indexed="63"/>
      </left>
      <right>
        <color indexed="63"/>
      </right>
      <top>
        <color indexed="63"/>
      </top>
      <bottom style="medium"/>
    </border>
    <border>
      <left>
        <color indexed="63"/>
      </left>
      <right>
        <color indexed="63"/>
      </right>
      <top style="thin"/>
      <bottom style="thin"/>
    </border>
    <border>
      <left>
        <color indexed="63"/>
      </left>
      <right style="medium"/>
      <top>
        <color indexed="63"/>
      </top>
      <bottom style="medium"/>
    </border>
    <border>
      <left style="thin"/>
      <right>
        <color indexed="63"/>
      </right>
      <top style="thin"/>
      <bottom>
        <color indexed="63"/>
      </bottom>
    </border>
    <border>
      <left style="thin"/>
      <right style="medium"/>
      <top style="thin"/>
      <bottom>
        <color indexed="63"/>
      </bottom>
    </border>
    <border>
      <left style="medium"/>
      <right>
        <color indexed="63"/>
      </right>
      <top style="thin"/>
      <bottom style="thin"/>
    </border>
    <border>
      <left style="medium"/>
      <right style="medium"/>
      <top style="double"/>
      <bottom style="medium"/>
    </border>
    <border>
      <left style="medium"/>
      <right style="thin"/>
      <top style="double"/>
      <bottom style="medium"/>
    </border>
    <border>
      <left style="thin"/>
      <right style="thin"/>
      <top style="double"/>
      <bottom style="medium"/>
    </border>
    <border>
      <left>
        <color indexed="63"/>
      </left>
      <right style="thin"/>
      <top>
        <color indexed="63"/>
      </top>
      <bottom style="thin"/>
    </border>
    <border>
      <left style="thin"/>
      <right style="thin"/>
      <top>
        <color indexed="63"/>
      </top>
      <bottom>
        <color indexed="63"/>
      </bottom>
    </border>
    <border>
      <left style="thin"/>
      <right style="medium"/>
      <top>
        <color indexed="63"/>
      </top>
      <bottom>
        <color indexed="63"/>
      </bottom>
    </border>
    <border>
      <left>
        <color indexed="63"/>
      </left>
      <right style="medium"/>
      <top>
        <color indexed="63"/>
      </top>
      <bottom style="thin"/>
    </border>
    <border>
      <left style="medium"/>
      <right>
        <color indexed="63"/>
      </right>
      <top>
        <color indexed="63"/>
      </top>
      <bottom>
        <color indexed="63"/>
      </bottom>
    </border>
    <border>
      <left style="thin"/>
      <right style="thin"/>
      <top style="medium"/>
      <bottom style="thin"/>
    </border>
    <border>
      <left style="thin"/>
      <right style="medium"/>
      <top style="medium"/>
      <bottom style="thin"/>
    </border>
    <border>
      <left style="thin"/>
      <right>
        <color indexed="63"/>
      </right>
      <top style="medium"/>
      <bottom style="thin"/>
    </border>
    <border>
      <left>
        <color indexed="63"/>
      </left>
      <right style="thin"/>
      <top style="medium"/>
      <bottom style="thin"/>
    </border>
    <border>
      <left style="thin"/>
      <right style="thin"/>
      <top>
        <color indexed="63"/>
      </top>
      <bottom style="double"/>
    </border>
    <border>
      <left style="thin"/>
      <right style="thin"/>
      <top style="thin"/>
      <bottom style="double"/>
    </border>
    <border>
      <left>
        <color indexed="63"/>
      </left>
      <right style="thin"/>
      <top>
        <color indexed="63"/>
      </top>
      <bottom>
        <color indexed="63"/>
      </bottom>
    </border>
    <border>
      <left>
        <color indexed="63"/>
      </left>
      <right style="medium"/>
      <top>
        <color indexed="63"/>
      </top>
      <bottom>
        <color indexed="63"/>
      </bottom>
    </border>
    <border>
      <left style="medium"/>
      <right style="double"/>
      <top>
        <color indexed="63"/>
      </top>
      <bottom style="thin"/>
    </border>
    <border>
      <left style="medium"/>
      <right style="thin"/>
      <top style="medium"/>
      <bottom style="thin"/>
    </border>
    <border>
      <left style="medium"/>
      <right style="thin"/>
      <top style="thin"/>
      <bottom>
        <color indexed="63"/>
      </bottom>
    </border>
    <border>
      <left>
        <color indexed="63"/>
      </left>
      <right>
        <color indexed="63"/>
      </right>
      <top style="thin"/>
      <bottom>
        <color indexed="63"/>
      </bottom>
    </border>
    <border>
      <left>
        <color indexed="63"/>
      </left>
      <right>
        <color indexed="63"/>
      </right>
      <top style="medium"/>
      <bottom style="medium"/>
    </border>
    <border>
      <left style="thin"/>
      <right>
        <color indexed="63"/>
      </right>
      <top>
        <color indexed="63"/>
      </top>
      <bottom>
        <color indexed="63"/>
      </bottom>
    </border>
    <border>
      <left style="medium"/>
      <right style="thin"/>
      <top>
        <color indexed="63"/>
      </top>
      <bottom>
        <color indexed="63"/>
      </bottom>
    </border>
    <border>
      <left>
        <color indexed="63"/>
      </left>
      <right style="medium"/>
      <top style="thin"/>
      <bottom>
        <color indexed="63"/>
      </bottom>
    </border>
    <border>
      <left style="medium"/>
      <right style="double"/>
      <top style="thin"/>
      <bottom>
        <color indexed="63"/>
      </bottom>
    </border>
    <border>
      <left style="medium"/>
      <right>
        <color indexed="63"/>
      </right>
      <top style="thin"/>
      <bottom>
        <color indexed="63"/>
      </bottom>
    </border>
    <border>
      <left>
        <color indexed="63"/>
      </left>
      <right>
        <color indexed="63"/>
      </right>
      <top style="medium"/>
      <bottom>
        <color indexed="63"/>
      </bottom>
    </border>
    <border>
      <left style="thin"/>
      <right style="medium"/>
      <top style="medium"/>
      <bottom>
        <color indexed="63"/>
      </bottom>
    </border>
    <border>
      <left style="medium"/>
      <right>
        <color indexed="63"/>
      </right>
      <top style="medium"/>
      <bottom style="thin"/>
    </border>
    <border>
      <left>
        <color indexed="63"/>
      </left>
      <right style="thin"/>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style="double"/>
      <right style="thin"/>
      <top style="medium"/>
      <bottom>
        <color indexed="63"/>
      </bottom>
    </border>
    <border>
      <left style="double"/>
      <right style="thin"/>
      <top>
        <color indexed="63"/>
      </top>
      <bottom style="medium"/>
    </border>
    <border>
      <left style="medium"/>
      <right>
        <color indexed="63"/>
      </right>
      <top>
        <color indexed="63"/>
      </top>
      <bottom style="medium"/>
    </border>
    <border>
      <left style="medium"/>
      <right style="thin"/>
      <top style="medium"/>
      <bottom>
        <color indexed="63"/>
      </bottom>
    </border>
  </borders>
  <cellStyleXfs count="63">
    <xf numFmtId="0" fontId="0" fillId="0" borderId="0">
      <alignment horizontal="distributed"/>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4" borderId="0" applyNumberFormat="0" applyBorder="0" applyAlignment="0" applyProtection="0"/>
    <xf numFmtId="0" fontId="24" fillId="6" borderId="0" applyNumberFormat="0" applyBorder="0" applyAlignment="0" applyProtection="0"/>
    <xf numFmtId="0" fontId="24" fillId="3"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6" borderId="0" applyNumberFormat="0" applyBorder="0" applyAlignment="0" applyProtection="0"/>
    <xf numFmtId="0" fontId="24" fillId="4" borderId="0" applyNumberFormat="0" applyBorder="0" applyAlignment="0" applyProtection="0"/>
    <xf numFmtId="0" fontId="31" fillId="6"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8" borderId="0" applyNumberFormat="0" applyBorder="0" applyAlignment="0" applyProtection="0"/>
    <xf numFmtId="0" fontId="31" fillId="6" borderId="0" applyNumberFormat="0" applyBorder="0" applyAlignment="0" applyProtection="0"/>
    <xf numFmtId="0" fontId="31" fillId="3" borderId="0" applyNumberFormat="0" applyBorder="0" applyAlignment="0" applyProtection="0"/>
    <xf numFmtId="0" fontId="31" fillId="11"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2" fillId="0" borderId="0" applyNumberFormat="0" applyFill="0" applyBorder="0" applyAlignment="0" applyProtection="0"/>
    <xf numFmtId="0" fontId="33" fillId="15" borderId="1" applyNumberFormat="0" applyAlignment="0" applyProtection="0"/>
    <xf numFmtId="0" fontId="34" fillId="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4" borderId="2" applyNumberFormat="0" applyFont="0" applyAlignment="0" applyProtection="0"/>
    <xf numFmtId="0" fontId="35" fillId="0" borderId="3" applyNumberFormat="0" applyFill="0" applyAlignment="0" applyProtection="0"/>
    <xf numFmtId="0" fontId="36" fillId="16" borderId="0" applyNumberFormat="0" applyBorder="0" applyAlignment="0" applyProtection="0"/>
    <xf numFmtId="0" fontId="37" fillId="17"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17" borderId="9" applyNumberFormat="0" applyAlignment="0" applyProtection="0"/>
    <xf numFmtId="0" fontId="43"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0" fontId="44" fillId="7" borderId="4" applyNumberFormat="0" applyAlignment="0" applyProtection="0"/>
    <xf numFmtId="0" fontId="10" fillId="0" borderId="0" applyNumberFormat="0" applyFill="0" applyBorder="0" applyAlignment="0" applyProtection="0"/>
    <xf numFmtId="0" fontId="45" fillId="6" borderId="0" applyNumberFormat="0" applyBorder="0" applyAlignment="0" applyProtection="0"/>
  </cellStyleXfs>
  <cellXfs count="757">
    <xf numFmtId="0" fontId="0" fillId="0" borderId="0" xfId="0" applyAlignment="1">
      <alignment horizontal="distributed"/>
    </xf>
    <xf numFmtId="0" fontId="0" fillId="0" borderId="0" xfId="0" applyAlignment="1">
      <alignment horizontal="distributed" vertical="distributed"/>
    </xf>
    <xf numFmtId="0" fontId="8" fillId="0" borderId="0" xfId="0" applyFont="1" applyBorder="1" applyAlignment="1">
      <alignment horizontal="right"/>
    </xf>
    <xf numFmtId="0" fontId="6" fillId="0" borderId="0" xfId="0" applyFont="1" applyBorder="1" applyAlignment="1">
      <alignment horizontal="center"/>
    </xf>
    <xf numFmtId="0" fontId="7" fillId="0" borderId="0" xfId="0" applyFont="1" applyBorder="1" applyAlignment="1">
      <alignment/>
    </xf>
    <xf numFmtId="0" fontId="0" fillId="0" borderId="0" xfId="0" applyAlignment="1">
      <alignment horizontal="left"/>
    </xf>
    <xf numFmtId="0" fontId="12" fillId="0" borderId="0" xfId="0" applyFont="1" applyAlignment="1">
      <alignment horizontal="left"/>
    </xf>
    <xf numFmtId="0" fontId="0" fillId="0" borderId="0" xfId="0" applyFill="1" applyAlignment="1">
      <alignment horizontal="distributed"/>
    </xf>
    <xf numFmtId="0" fontId="0" fillId="0" borderId="0" xfId="0" applyAlignment="1">
      <alignment/>
    </xf>
    <xf numFmtId="0" fontId="0" fillId="0" borderId="0" xfId="0" applyFill="1" applyAlignment="1">
      <alignment horizontal="left"/>
    </xf>
    <xf numFmtId="0" fontId="11" fillId="0" borderId="0" xfId="0" applyFont="1" applyBorder="1" applyAlignment="1">
      <alignment horizontal="distributed" vertical="distributed"/>
    </xf>
    <xf numFmtId="0" fontId="0" fillId="0" borderId="0" xfId="0" applyFont="1" applyAlignment="1">
      <alignment horizontal="distributed"/>
    </xf>
    <xf numFmtId="0" fontId="0" fillId="0" borderId="0" xfId="0" applyFont="1" applyAlignment="1">
      <alignment horizontal="distributed" vertical="distributed"/>
    </xf>
    <xf numFmtId="0" fontId="0" fillId="0" borderId="0" xfId="0" applyFill="1" applyAlignment="1">
      <alignment horizontal="distributed" vertical="distributed"/>
    </xf>
    <xf numFmtId="0" fontId="13" fillId="0" borderId="0" xfId="0" applyFont="1" applyAlignment="1">
      <alignment horizontal="distributed" vertical="distributed"/>
    </xf>
    <xf numFmtId="0" fontId="13" fillId="0" borderId="0" xfId="0" applyFont="1" applyAlignment="1">
      <alignment horizontal="left" vertical="top"/>
    </xf>
    <xf numFmtId="0" fontId="13" fillId="0" borderId="0" xfId="0" applyFont="1" applyAlignment="1">
      <alignment horizontal="distributed"/>
    </xf>
    <xf numFmtId="0" fontId="13" fillId="0" borderId="0" xfId="0" applyFont="1" applyBorder="1" applyAlignment="1">
      <alignment horizontal="left" vertical="top"/>
    </xf>
    <xf numFmtId="0" fontId="17" fillId="0" borderId="0" xfId="0" applyFont="1" applyBorder="1" applyAlignment="1">
      <alignment horizontal="distributed" vertical="distributed"/>
    </xf>
    <xf numFmtId="0" fontId="18" fillId="0" borderId="0" xfId="0" applyFont="1" applyBorder="1" applyAlignment="1">
      <alignment horizontal="center" vertical="distributed"/>
    </xf>
    <xf numFmtId="0" fontId="18" fillId="0" borderId="0" xfId="0" applyFont="1" applyBorder="1" applyAlignment="1">
      <alignment horizontal="center"/>
    </xf>
    <xf numFmtId="0" fontId="13" fillId="0" borderId="0" xfId="0" applyFont="1" applyAlignment="1">
      <alignment horizontal="left" vertical="distributed"/>
    </xf>
    <xf numFmtId="0" fontId="13" fillId="0" borderId="0" xfId="0" applyFont="1" applyBorder="1" applyAlignment="1">
      <alignment horizontal="center" vertical="distributed"/>
    </xf>
    <xf numFmtId="0" fontId="13" fillId="0" borderId="0" xfId="0" applyFont="1" applyBorder="1" applyAlignment="1">
      <alignment horizontal="center"/>
    </xf>
    <xf numFmtId="0" fontId="0" fillId="0" borderId="10" xfId="0" applyFill="1" applyBorder="1" applyAlignment="1">
      <alignment horizontal="distributed"/>
    </xf>
    <xf numFmtId="0" fontId="0" fillId="0" borderId="0" xfId="0" applyFill="1" applyBorder="1" applyAlignment="1">
      <alignment horizontal="left"/>
    </xf>
    <xf numFmtId="0" fontId="0" fillId="0" borderId="0" xfId="0" applyFill="1" applyBorder="1" applyAlignment="1">
      <alignment horizontal="distributed"/>
    </xf>
    <xf numFmtId="38" fontId="0" fillId="0" borderId="0" xfId="49" applyFont="1" applyBorder="1" applyAlignment="1">
      <alignment horizontal="right"/>
    </xf>
    <xf numFmtId="178" fontId="0" fillId="0" borderId="0" xfId="42" applyNumberFormat="1" applyFont="1" applyBorder="1" applyAlignment="1">
      <alignment horizontal="right"/>
    </xf>
    <xf numFmtId="0" fontId="17" fillId="0" borderId="0" xfId="0" applyFont="1" applyBorder="1" applyAlignment="1">
      <alignment horizontal="right" vertical="distributed"/>
    </xf>
    <xf numFmtId="0" fontId="18" fillId="0" borderId="0" xfId="0" applyFont="1" applyBorder="1" applyAlignment="1">
      <alignment horizontal="right" vertical="distributed"/>
    </xf>
    <xf numFmtId="0" fontId="18" fillId="0" borderId="0" xfId="0" applyFont="1" applyBorder="1" applyAlignment="1">
      <alignment horizontal="right"/>
    </xf>
    <xf numFmtId="0" fontId="0" fillId="0" borderId="0" xfId="0" applyAlignment="1">
      <alignment horizontal="right" vertical="distributed"/>
    </xf>
    <xf numFmtId="0" fontId="16" fillId="0" borderId="0" xfId="0" applyFont="1" applyBorder="1" applyAlignment="1">
      <alignment/>
    </xf>
    <xf numFmtId="0" fontId="0" fillId="0" borderId="0" xfId="0" applyBorder="1" applyAlignment="1">
      <alignment horizontal="center"/>
    </xf>
    <xf numFmtId="0" fontId="0" fillId="0" borderId="11" xfId="0" applyFont="1" applyBorder="1" applyAlignment="1">
      <alignment horizontal="center" vertical="center" wrapText="1"/>
    </xf>
    <xf numFmtId="0" fontId="0" fillId="0" borderId="0" xfId="0" applyAlignment="1">
      <alignment vertical="center"/>
    </xf>
    <xf numFmtId="0" fontId="22" fillId="0" borderId="0" xfId="0" applyFont="1" applyAlignment="1">
      <alignment vertical="center"/>
    </xf>
    <xf numFmtId="0" fontId="0" fillId="0" borderId="11" xfId="0" applyFill="1" applyBorder="1" applyAlignment="1">
      <alignment horizontal="center" vertical="center"/>
    </xf>
    <xf numFmtId="0" fontId="0" fillId="0" borderId="11" xfId="0" applyFill="1" applyBorder="1" applyAlignment="1">
      <alignment horizontal="center" vertical="center" wrapText="1"/>
    </xf>
    <xf numFmtId="0" fontId="0" fillId="0" borderId="12" xfId="0" applyFill="1"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Fill="1" applyBorder="1" applyAlignment="1">
      <alignment horizontal="center" vertical="center" wrapText="1"/>
    </xf>
    <xf numFmtId="0" fontId="0" fillId="0" borderId="14" xfId="0" applyFill="1" applyBorder="1" applyAlignment="1">
      <alignment horizontal="center" vertical="center" wrapText="1"/>
    </xf>
    <xf numFmtId="38" fontId="0" fillId="0" borderId="16" xfId="49" applyFont="1" applyFill="1" applyBorder="1" applyAlignment="1">
      <alignment horizontal="left" vertical="center" wrapText="1"/>
    </xf>
    <xf numFmtId="0" fontId="15" fillId="0" borderId="17" xfId="0" applyFont="1" applyFill="1" applyBorder="1" applyAlignment="1">
      <alignment horizontal="center" vertical="distributed"/>
    </xf>
    <xf numFmtId="0" fontId="15" fillId="0" borderId="16" xfId="0" applyFont="1" applyFill="1" applyBorder="1" applyAlignment="1">
      <alignment horizontal="center" vertical="distributed"/>
    </xf>
    <xf numFmtId="0" fontId="15" fillId="0" borderId="16" xfId="0" applyFont="1" applyFill="1" applyBorder="1" applyAlignment="1">
      <alignment horizontal="left" vertical="top" wrapText="1"/>
    </xf>
    <xf numFmtId="38" fontId="15" fillId="0" borderId="16" xfId="49" applyFont="1" applyFill="1" applyBorder="1" applyAlignment="1">
      <alignment horizontal="center" vertical="center"/>
    </xf>
    <xf numFmtId="38" fontId="0" fillId="0" borderId="16" xfId="49" applyFont="1" applyFill="1" applyBorder="1" applyAlignment="1">
      <alignment horizontal="left" vertical="center" wrapText="1"/>
    </xf>
    <xf numFmtId="0" fontId="0" fillId="0" borderId="0" xfId="0" applyBorder="1" applyAlignment="1">
      <alignment horizontal="left" vertical="center"/>
    </xf>
    <xf numFmtId="0" fontId="15" fillId="0" borderId="0" xfId="0" applyFont="1" applyFill="1" applyBorder="1" applyAlignment="1">
      <alignment horizontal="left"/>
    </xf>
    <xf numFmtId="0" fontId="0" fillId="0" borderId="0" xfId="0" applyBorder="1" applyAlignment="1">
      <alignment horizontal="left"/>
    </xf>
    <xf numFmtId="0" fontId="0" fillId="0" borderId="0" xfId="0" applyAlignment="1">
      <alignment horizontal="center" vertical="center"/>
    </xf>
    <xf numFmtId="0" fontId="0" fillId="0" borderId="0" xfId="0" applyFont="1" applyBorder="1" applyAlignment="1">
      <alignment horizontal="left"/>
    </xf>
    <xf numFmtId="0" fontId="13" fillId="0" borderId="18" xfId="0" applyFont="1" applyBorder="1" applyAlignment="1">
      <alignment horizontal="distributed" vertical="distributed"/>
    </xf>
    <xf numFmtId="0" fontId="0" fillId="0" borderId="19" xfId="0" applyFont="1" applyFill="1" applyBorder="1" applyAlignment="1">
      <alignment horizontal="left" vertical="center" indent="1" shrinkToFit="1"/>
    </xf>
    <xf numFmtId="0" fontId="0" fillId="0" borderId="20" xfId="0" applyFont="1" applyBorder="1" applyAlignment="1">
      <alignment horizontal="distributed" vertical="distributed"/>
    </xf>
    <xf numFmtId="0" fontId="0" fillId="0" borderId="11" xfId="0" applyFont="1" applyBorder="1" applyAlignment="1">
      <alignment horizontal="center" vertical="distributed"/>
    </xf>
    <xf numFmtId="0" fontId="0" fillId="0" borderId="11" xfId="0" applyFont="1" applyBorder="1" applyAlignment="1">
      <alignment horizontal="center" vertical="center"/>
    </xf>
    <xf numFmtId="38" fontId="0" fillId="0" borderId="21" xfId="49" applyFont="1" applyFill="1" applyBorder="1" applyAlignment="1">
      <alignment horizontal="center" vertical="center"/>
    </xf>
    <xf numFmtId="0" fontId="23" fillId="0" borderId="11" xfId="0" applyFont="1" applyBorder="1" applyAlignment="1">
      <alignment horizontal="center" vertical="center"/>
    </xf>
    <xf numFmtId="0" fontId="23" fillId="0" borderId="12" xfId="0" applyFont="1" applyBorder="1" applyAlignment="1">
      <alignment horizontal="center" vertical="center"/>
    </xf>
    <xf numFmtId="0" fontId="0" fillId="0" borderId="22" xfId="0" applyBorder="1" applyAlignment="1">
      <alignment horizontal="left" vertical="center" indent="1" shrinkToFit="1"/>
    </xf>
    <xf numFmtId="38" fontId="0" fillId="0" borderId="23" xfId="49" applyFont="1" applyBorder="1" applyAlignment="1">
      <alignment horizontal="center" vertical="center"/>
    </xf>
    <xf numFmtId="38" fontId="0" fillId="0" borderId="24" xfId="49" applyFont="1" applyBorder="1" applyAlignment="1">
      <alignment horizontal="center" vertical="center"/>
    </xf>
    <xf numFmtId="38" fontId="0" fillId="0" borderId="25" xfId="49" applyFont="1" applyBorder="1" applyAlignment="1">
      <alignment horizontal="center" vertical="center"/>
    </xf>
    <xf numFmtId="0" fontId="23" fillId="0" borderId="15" xfId="0" applyFont="1" applyBorder="1" applyAlignment="1">
      <alignment horizontal="center" vertical="center" wrapText="1"/>
    </xf>
    <xf numFmtId="38" fontId="0" fillId="0" borderId="26" xfId="49" applyFont="1" applyBorder="1" applyAlignment="1">
      <alignment horizontal="center" vertical="center"/>
    </xf>
    <xf numFmtId="38" fontId="0" fillId="0" borderId="27" xfId="0" applyNumberFormat="1" applyFill="1" applyBorder="1" applyAlignment="1">
      <alignment horizontal="center" vertical="center"/>
    </xf>
    <xf numFmtId="38" fontId="0" fillId="0" borderId="22" xfId="49" applyFont="1" applyBorder="1" applyAlignment="1">
      <alignment horizontal="center" vertical="center"/>
    </xf>
    <xf numFmtId="0" fontId="23" fillId="0" borderId="13" xfId="0" applyFont="1" applyBorder="1" applyAlignment="1">
      <alignment horizontal="center" vertical="center"/>
    </xf>
    <xf numFmtId="0" fontId="23" fillId="0" borderId="14" xfId="0" applyFont="1" applyBorder="1" applyAlignment="1">
      <alignment horizontal="center" vertical="center" wrapText="1"/>
    </xf>
    <xf numFmtId="38" fontId="0" fillId="0" borderId="28" xfId="49" applyFont="1" applyBorder="1" applyAlignment="1">
      <alignment horizontal="center" vertical="center"/>
    </xf>
    <xf numFmtId="38" fontId="0" fillId="0" borderId="11" xfId="49" applyBorder="1" applyAlignment="1">
      <alignment horizontal="center" vertical="center"/>
    </xf>
    <xf numFmtId="38" fontId="0" fillId="0" borderId="11" xfId="49" applyBorder="1" applyAlignment="1">
      <alignment vertical="center"/>
    </xf>
    <xf numFmtId="10" fontId="0" fillId="0" borderId="11" xfId="42" applyNumberFormat="1" applyFill="1" applyBorder="1" applyAlignment="1">
      <alignment vertical="center"/>
    </xf>
    <xf numFmtId="38" fontId="0" fillId="0" borderId="11" xfId="49" applyFill="1" applyBorder="1" applyAlignment="1">
      <alignment vertical="center"/>
    </xf>
    <xf numFmtId="0" fontId="0" fillId="0" borderId="14" xfId="0" applyBorder="1" applyAlignment="1">
      <alignment vertical="center" wrapText="1"/>
    </xf>
    <xf numFmtId="38" fontId="0" fillId="0" borderId="12" xfId="49" applyBorder="1" applyAlignment="1">
      <alignment horizontal="center" vertical="center"/>
    </xf>
    <xf numFmtId="0" fontId="7" fillId="0" borderId="14" xfId="0" applyFont="1" applyBorder="1" applyAlignment="1">
      <alignment horizontal="left" vertical="center"/>
    </xf>
    <xf numFmtId="0" fontId="5" fillId="0" borderId="11" xfId="0" applyFont="1" applyBorder="1" applyAlignment="1">
      <alignment horizontal="center" vertical="center" wrapText="1"/>
    </xf>
    <xf numFmtId="0" fontId="5" fillId="0" borderId="29" xfId="0" applyFont="1" applyBorder="1" applyAlignment="1">
      <alignment horizontal="center" vertical="top" wrapText="1"/>
    </xf>
    <xf numFmtId="0" fontId="5" fillId="0" borderId="30" xfId="0" applyFont="1" applyBorder="1" applyAlignment="1">
      <alignment horizontal="center" vertical="top" wrapText="1"/>
    </xf>
    <xf numFmtId="0" fontId="13" fillId="0" borderId="13" xfId="0" applyFont="1" applyBorder="1" applyAlignment="1">
      <alignment horizontal="center" vertical="center"/>
    </xf>
    <xf numFmtId="0" fontId="13" fillId="0" borderId="31" xfId="0" applyFont="1" applyBorder="1" applyAlignment="1">
      <alignment horizontal="distributed" vertical="distributed"/>
    </xf>
    <xf numFmtId="0" fontId="13" fillId="0" borderId="32" xfId="0" applyFont="1" applyBorder="1" applyAlignment="1">
      <alignment horizontal="distributed" vertical="distributed"/>
    </xf>
    <xf numFmtId="0" fontId="0" fillId="0" borderId="13"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2" xfId="0" applyBorder="1" applyAlignment="1">
      <alignment horizontal="center" vertical="center"/>
    </xf>
    <xf numFmtId="0" fontId="19" fillId="0" borderId="21" xfId="0" applyFont="1" applyFill="1" applyBorder="1" applyAlignment="1">
      <alignment horizontal="center" vertical="center"/>
    </xf>
    <xf numFmtId="0" fontId="0" fillId="0" borderId="0" xfId="0" applyFont="1" applyAlignment="1">
      <alignment horizontal="left" vertical="top"/>
    </xf>
    <xf numFmtId="0" fontId="0" fillId="0" borderId="14" xfId="0" applyBorder="1" applyAlignment="1">
      <alignment horizontal="center" vertical="center" wrapText="1"/>
    </xf>
    <xf numFmtId="0" fontId="13" fillId="0" borderId="33" xfId="0" applyFont="1" applyBorder="1" applyAlignment="1">
      <alignment horizontal="center" vertical="center"/>
    </xf>
    <xf numFmtId="0" fontId="13" fillId="0" borderId="34" xfId="0" applyFont="1" applyBorder="1" applyAlignment="1">
      <alignment horizontal="center" vertical="center"/>
    </xf>
    <xf numFmtId="0" fontId="0" fillId="17" borderId="0" xfId="0" applyFill="1" applyAlignment="1">
      <alignment horizontal="distributed"/>
    </xf>
    <xf numFmtId="0" fontId="0" fillId="17" borderId="0" xfId="0" applyFill="1" applyAlignment="1">
      <alignment horizontal="distributed" vertical="distributed"/>
    </xf>
    <xf numFmtId="0" fontId="7" fillId="17" borderId="0" xfId="0" applyFont="1" applyFill="1" applyBorder="1" applyAlignment="1">
      <alignment/>
    </xf>
    <xf numFmtId="0" fontId="0" fillId="17" borderId="0" xfId="0" applyFill="1" applyBorder="1" applyAlignment="1">
      <alignment horizontal="left"/>
    </xf>
    <xf numFmtId="0" fontId="25" fillId="0" borderId="0" xfId="0" applyFont="1" applyAlignment="1">
      <alignment horizontal="left" vertical="center"/>
    </xf>
    <xf numFmtId="0" fontId="0" fillId="0" borderId="0" xfId="0" applyFont="1" applyFill="1" applyAlignment="1">
      <alignment horizontal="left" vertical="center"/>
    </xf>
    <xf numFmtId="0" fontId="25" fillId="0" borderId="0" xfId="0" applyFont="1" applyAlignment="1">
      <alignment horizontal="left"/>
    </xf>
    <xf numFmtId="0" fontId="0" fillId="0" borderId="0" xfId="0" applyFont="1" applyFill="1" applyAlignment="1">
      <alignment horizontal="left" vertical="top"/>
    </xf>
    <xf numFmtId="0" fontId="15" fillId="0" borderId="0" xfId="0" applyFont="1" applyBorder="1" applyAlignment="1">
      <alignment vertical="center"/>
    </xf>
    <xf numFmtId="0" fontId="0" fillId="0" borderId="0" xfId="0" applyAlignment="1">
      <alignment horizontal="right"/>
    </xf>
    <xf numFmtId="0" fontId="0" fillId="0" borderId="0" xfId="0" applyFill="1" applyAlignment="1">
      <alignment horizontal="right"/>
    </xf>
    <xf numFmtId="38" fontId="5" fillId="0" borderId="35" xfId="49" applyFont="1" applyBorder="1" applyAlignment="1">
      <alignment horizontal="center" vertical="center"/>
    </xf>
    <xf numFmtId="38" fontId="5" fillId="0" borderId="36" xfId="49" applyFont="1" applyBorder="1" applyAlignment="1">
      <alignment horizontal="center" vertical="center"/>
    </xf>
    <xf numFmtId="38" fontId="5" fillId="0" borderId="37" xfId="49" applyFont="1" applyBorder="1" applyAlignment="1">
      <alignment horizontal="center" vertical="center"/>
    </xf>
    <xf numFmtId="0" fontId="15" fillId="0" borderId="38" xfId="0" applyFont="1" applyBorder="1" applyAlignment="1">
      <alignment horizontal="center" vertical="center"/>
    </xf>
    <xf numFmtId="38" fontId="5" fillId="0" borderId="32" xfId="49" applyFont="1" applyBorder="1" applyAlignment="1">
      <alignment horizontal="center" vertical="center"/>
    </xf>
    <xf numFmtId="178" fontId="19" fillId="0" borderId="16" xfId="42" applyNumberFormat="1" applyFont="1" applyFill="1" applyBorder="1" applyAlignment="1">
      <alignment horizontal="center" vertical="center"/>
    </xf>
    <xf numFmtId="0" fontId="0" fillId="17" borderId="0" xfId="0" applyFill="1" applyBorder="1" applyAlignment="1">
      <alignment vertical="center"/>
    </xf>
    <xf numFmtId="0" fontId="0" fillId="17" borderId="0" xfId="0" applyFill="1" applyBorder="1" applyAlignment="1">
      <alignment horizontal="center"/>
    </xf>
    <xf numFmtId="178" fontId="19" fillId="0" borderId="21" xfId="0" applyNumberFormat="1" applyFont="1" applyFill="1" applyBorder="1" applyAlignment="1">
      <alignment horizontal="center" vertical="center"/>
    </xf>
    <xf numFmtId="38" fontId="19" fillId="17" borderId="11" xfId="49" applyFont="1" applyFill="1" applyBorder="1" applyAlignment="1">
      <alignment horizontal="center" vertical="center"/>
    </xf>
    <xf numFmtId="0" fontId="19" fillId="17" borderId="14" xfId="0" applyFont="1" applyFill="1" applyBorder="1" applyAlignment="1">
      <alignment horizontal="center" vertical="center"/>
    </xf>
    <xf numFmtId="0" fontId="19" fillId="0" borderId="27" xfId="0" applyFont="1" applyFill="1" applyBorder="1" applyAlignment="1">
      <alignment horizontal="left" vertical="center" indent="1" shrinkToFit="1"/>
    </xf>
    <xf numFmtId="0" fontId="20" fillId="0" borderId="22" xfId="0" applyFont="1" applyBorder="1" applyAlignment="1">
      <alignment horizontal="center" vertical="center"/>
    </xf>
    <xf numFmtId="178" fontId="19" fillId="0" borderId="24" xfId="42" applyNumberFormat="1" applyFont="1" applyFill="1" applyBorder="1" applyAlignment="1">
      <alignment horizontal="center" vertical="center"/>
    </xf>
    <xf numFmtId="178" fontId="20" fillId="0" borderId="25" xfId="0" applyNumberFormat="1" applyFont="1" applyBorder="1" applyAlignment="1">
      <alignment horizontal="center" vertical="center"/>
    </xf>
    <xf numFmtId="38" fontId="19" fillId="17" borderId="12" xfId="49" applyFont="1" applyFill="1" applyBorder="1" applyAlignment="1">
      <alignment horizontal="center" vertical="center"/>
    </xf>
    <xf numFmtId="38" fontId="19" fillId="17" borderId="39" xfId="49" applyFont="1" applyFill="1" applyBorder="1" applyAlignment="1">
      <alignment horizontal="center" vertical="center"/>
    </xf>
    <xf numFmtId="38" fontId="26" fillId="17" borderId="40" xfId="49" applyFont="1" applyFill="1" applyBorder="1" applyAlignment="1">
      <alignment horizontal="center" vertical="center" wrapText="1"/>
    </xf>
    <xf numFmtId="38" fontId="19" fillId="17" borderId="13" xfId="49" applyFont="1" applyFill="1" applyBorder="1" applyAlignment="1">
      <alignment horizontal="center" vertical="center"/>
    </xf>
    <xf numFmtId="38" fontId="19" fillId="17" borderId="14" xfId="49" applyFont="1" applyFill="1" applyBorder="1" applyAlignment="1">
      <alignment horizontal="center" vertical="center"/>
    </xf>
    <xf numFmtId="178" fontId="19" fillId="0" borderId="21" xfId="42" applyNumberFormat="1" applyFont="1" applyFill="1" applyBorder="1" applyAlignment="1">
      <alignment horizontal="center" vertical="center"/>
    </xf>
    <xf numFmtId="178" fontId="20" fillId="0" borderId="25" xfId="42" applyNumberFormat="1" applyFont="1" applyBorder="1" applyAlignment="1">
      <alignment horizontal="center" vertical="center"/>
    </xf>
    <xf numFmtId="38" fontId="19" fillId="17" borderId="15" xfId="49" applyFont="1" applyFill="1" applyBorder="1" applyAlignment="1">
      <alignment horizontal="center" vertical="center"/>
    </xf>
    <xf numFmtId="178" fontId="19" fillId="0" borderId="41" xfId="42" applyNumberFormat="1" applyFont="1" applyFill="1" applyBorder="1" applyAlignment="1">
      <alignment horizontal="center" vertical="center"/>
    </xf>
    <xf numFmtId="178" fontId="20" fillId="0" borderId="26" xfId="42" applyNumberFormat="1" applyFont="1" applyBorder="1" applyAlignment="1">
      <alignment horizontal="center" vertical="center"/>
    </xf>
    <xf numFmtId="178" fontId="19" fillId="0" borderId="22" xfId="42" applyNumberFormat="1" applyFont="1" applyFill="1" applyBorder="1" applyAlignment="1">
      <alignment horizontal="center" vertical="center"/>
    </xf>
    <xf numFmtId="0" fontId="0" fillId="0" borderId="12" xfId="0" applyFont="1" applyBorder="1" applyAlignment="1">
      <alignment horizontal="center" vertical="center" wrapText="1"/>
    </xf>
    <xf numFmtId="0" fontId="0" fillId="0" borderId="27" xfId="0" applyFont="1" applyFill="1" applyBorder="1" applyAlignment="1">
      <alignment vertical="center" shrinkToFit="1"/>
    </xf>
    <xf numFmtId="0" fontId="0" fillId="0" borderId="0" xfId="0" applyAlignment="1">
      <alignment vertical="center" shrinkToFit="1"/>
    </xf>
    <xf numFmtId="0" fontId="15" fillId="0" borderId="0" xfId="0" applyFont="1" applyBorder="1" applyAlignment="1">
      <alignment horizontal="left" vertical="center"/>
    </xf>
    <xf numFmtId="0" fontId="0" fillId="0" borderId="0" xfId="0" applyAlignment="1">
      <alignment horizontal="right" shrinkToFit="1"/>
    </xf>
    <xf numFmtId="0" fontId="15" fillId="0" borderId="23" xfId="0" applyFont="1" applyBorder="1" applyAlignment="1">
      <alignment horizontal="center" vertical="center" shrinkToFit="1"/>
    </xf>
    <xf numFmtId="0" fontId="15" fillId="0" borderId="24" xfId="0" applyFont="1" applyBorder="1" applyAlignment="1">
      <alignment horizontal="center" vertical="center" shrinkToFit="1"/>
    </xf>
    <xf numFmtId="178" fontId="0" fillId="0" borderId="42" xfId="42" applyNumberFormat="1" applyFont="1" applyFill="1" applyBorder="1" applyAlignment="1">
      <alignment horizontal="right" vertical="center" shrinkToFit="1"/>
    </xf>
    <xf numFmtId="178" fontId="0" fillId="0" borderId="43" xfId="42" applyNumberFormat="1" applyFont="1" applyFill="1" applyBorder="1" applyAlignment="1">
      <alignment horizontal="right" vertical="center" shrinkToFit="1"/>
    </xf>
    <xf numFmtId="178" fontId="0" fillId="0" borderId="16" xfId="42" applyNumberFormat="1" applyFont="1" applyFill="1" applyBorder="1" applyAlignment="1">
      <alignment horizontal="center" vertical="center" shrinkToFit="1"/>
    </xf>
    <xf numFmtId="0" fontId="0" fillId="0" borderId="22" xfId="0" applyFont="1" applyBorder="1" applyAlignment="1">
      <alignment vertical="center" shrinkToFit="1"/>
    </xf>
    <xf numFmtId="178" fontId="0" fillId="0" borderId="22" xfId="42" applyNumberFormat="1" applyFont="1" applyFill="1" applyBorder="1" applyAlignment="1">
      <alignment horizontal="center" vertical="center" shrinkToFit="1"/>
    </xf>
    <xf numFmtId="178" fontId="0" fillId="0" borderId="24" xfId="42" applyNumberFormat="1" applyFont="1" applyBorder="1" applyAlignment="1">
      <alignment horizontal="right" vertical="center" shrinkToFit="1"/>
    </xf>
    <xf numFmtId="178" fontId="0" fillId="0" borderId="23" xfId="42" applyNumberFormat="1" applyFont="1" applyBorder="1" applyAlignment="1">
      <alignment horizontal="center" vertical="center" shrinkToFit="1"/>
    </xf>
    <xf numFmtId="0" fontId="0" fillId="0" borderId="25" xfId="0" applyBorder="1" applyAlignment="1">
      <alignment horizontal="distributed" shrinkToFit="1"/>
    </xf>
    <xf numFmtId="38" fontId="0" fillId="0" borderId="44" xfId="49" applyFill="1" applyBorder="1" applyAlignment="1">
      <alignment horizontal="right" vertical="center"/>
    </xf>
    <xf numFmtId="38" fontId="0" fillId="0" borderId="21" xfId="49" applyFill="1" applyBorder="1" applyAlignment="1">
      <alignment horizontal="right" vertical="center"/>
    </xf>
    <xf numFmtId="10" fontId="0" fillId="0" borderId="17" xfId="42" applyNumberFormat="1" applyFill="1" applyBorder="1" applyAlignment="1">
      <alignment horizontal="right" vertical="center"/>
    </xf>
    <xf numFmtId="10" fontId="0" fillId="0" borderId="16" xfId="42" applyNumberFormat="1" applyFill="1" applyBorder="1" applyAlignment="1">
      <alignment horizontal="right" vertical="center"/>
    </xf>
    <xf numFmtId="0" fontId="0" fillId="0" borderId="45" xfId="0" applyFont="1" applyFill="1" applyBorder="1" applyAlignment="1">
      <alignment horizontal="distributed" vertical="distributed"/>
    </xf>
    <xf numFmtId="0" fontId="15" fillId="0" borderId="23" xfId="0" applyFont="1" applyFill="1" applyBorder="1" applyAlignment="1">
      <alignment horizontal="distributed" vertical="distributed"/>
    </xf>
    <xf numFmtId="0" fontId="15" fillId="0" borderId="24" xfId="0" applyFont="1" applyFill="1" applyBorder="1" applyAlignment="1">
      <alignment horizontal="distributed" vertical="distributed"/>
    </xf>
    <xf numFmtId="0" fontId="15" fillId="0" borderId="24" xfId="0" applyFont="1" applyFill="1" applyBorder="1" applyAlignment="1">
      <alignment horizontal="center" vertical="distributed"/>
    </xf>
    <xf numFmtId="0" fontId="27" fillId="0" borderId="0" xfId="0" applyFont="1" applyAlignment="1">
      <alignment vertical="center"/>
    </xf>
    <xf numFmtId="0" fontId="15" fillId="0" borderId="12" xfId="0" applyFont="1" applyBorder="1" applyAlignment="1">
      <alignment horizontal="left" vertical="center" wrapText="1"/>
    </xf>
    <xf numFmtId="0" fontId="0" fillId="0" borderId="46" xfId="0" applyBorder="1" applyAlignment="1">
      <alignment horizontal="center" vertical="center" shrinkToFit="1"/>
    </xf>
    <xf numFmtId="10" fontId="0" fillId="0" borderId="16" xfId="42" applyNumberFormat="1" applyFont="1" applyFill="1" applyBorder="1" applyAlignment="1">
      <alignment horizontal="right" vertical="center"/>
    </xf>
    <xf numFmtId="10" fontId="0" fillId="0" borderId="41" xfId="42" applyNumberFormat="1" applyFont="1" applyFill="1" applyBorder="1" applyAlignment="1">
      <alignment horizontal="right" vertical="center"/>
    </xf>
    <xf numFmtId="38" fontId="0" fillId="0" borderId="44" xfId="49" applyFont="1" applyFill="1" applyBorder="1" applyAlignment="1">
      <alignment horizontal="right" vertical="center"/>
    </xf>
    <xf numFmtId="0" fontId="20" fillId="0" borderId="27" xfId="0" applyFont="1" applyFill="1" applyBorder="1" applyAlignment="1">
      <alignment horizontal="left" vertical="center" indent="1" shrinkToFit="1"/>
    </xf>
    <xf numFmtId="38" fontId="19" fillId="0" borderId="27" xfId="49" applyFont="1" applyFill="1" applyBorder="1" applyAlignment="1">
      <alignment horizontal="center" vertical="center"/>
    </xf>
    <xf numFmtId="0" fontId="19" fillId="0" borderId="44" xfId="0" applyFont="1" applyFill="1" applyBorder="1" applyAlignment="1">
      <alignment horizontal="center" vertical="center"/>
    </xf>
    <xf numFmtId="0" fontId="19" fillId="0" borderId="16" xfId="0" applyFont="1" applyFill="1" applyBorder="1" applyAlignment="1">
      <alignment horizontal="center" vertical="center"/>
    </xf>
    <xf numFmtId="10" fontId="0" fillId="0" borderId="21" xfId="42" applyNumberFormat="1" applyFont="1" applyFill="1" applyBorder="1" applyAlignment="1">
      <alignment horizontal="right" vertical="center"/>
    </xf>
    <xf numFmtId="178" fontId="19" fillId="0" borderId="27" xfId="42" applyNumberFormat="1" applyFont="1" applyFill="1" applyBorder="1" applyAlignment="1">
      <alignment horizontal="center" vertical="center"/>
    </xf>
    <xf numFmtId="0" fontId="5" fillId="0" borderId="0" xfId="0" applyFont="1" applyAlignment="1">
      <alignment horizontal="left" vertical="center"/>
    </xf>
    <xf numFmtId="0" fontId="5" fillId="0" borderId="0" xfId="0" applyFont="1" applyFill="1" applyAlignment="1">
      <alignment horizontal="left" vertical="center"/>
    </xf>
    <xf numFmtId="38" fontId="0" fillId="0" borderId="16" xfId="49" applyFill="1" applyBorder="1" applyAlignment="1">
      <alignment horizontal="right" vertical="center"/>
    </xf>
    <xf numFmtId="38" fontId="0" fillId="0" borderId="47" xfId="49" applyFill="1" applyBorder="1" applyAlignment="1">
      <alignment horizontal="right" vertical="center"/>
    </xf>
    <xf numFmtId="38" fontId="0" fillId="0" borderId="48" xfId="49" applyFill="1" applyBorder="1" applyAlignment="1">
      <alignment horizontal="right" vertical="center"/>
    </xf>
    <xf numFmtId="38" fontId="0" fillId="0" borderId="24" xfId="49" applyFill="1" applyBorder="1" applyAlignment="1">
      <alignment horizontal="right" vertical="center"/>
    </xf>
    <xf numFmtId="38" fontId="0" fillId="0" borderId="23" xfId="49" applyFill="1" applyBorder="1" applyAlignment="1">
      <alignment horizontal="right" vertical="center"/>
    </xf>
    <xf numFmtId="10" fontId="0" fillId="0" borderId="24" xfId="42" applyNumberFormat="1" applyFill="1" applyBorder="1" applyAlignment="1">
      <alignment horizontal="right" vertical="center"/>
    </xf>
    <xf numFmtId="10" fontId="0" fillId="0" borderId="25" xfId="42" applyNumberFormat="1" applyFill="1" applyBorder="1" applyAlignment="1">
      <alignment horizontal="right" vertical="center"/>
    </xf>
    <xf numFmtId="38" fontId="0" fillId="0" borderId="49" xfId="49" applyFill="1" applyBorder="1" applyAlignment="1">
      <alignment horizontal="right" vertical="center"/>
    </xf>
    <xf numFmtId="38" fontId="0" fillId="0" borderId="50" xfId="0" applyNumberFormat="1" applyFill="1" applyBorder="1" applyAlignment="1">
      <alignment horizontal="center" vertical="center"/>
    </xf>
    <xf numFmtId="38" fontId="0" fillId="0" borderId="27" xfId="49" applyFont="1" applyFill="1" applyBorder="1" applyAlignment="1">
      <alignment horizontal="center" vertical="center"/>
    </xf>
    <xf numFmtId="38" fontId="0" fillId="0" borderId="51" xfId="49" applyFont="1" applyBorder="1" applyAlignment="1">
      <alignment horizontal="center" vertical="center" shrinkToFit="1"/>
    </xf>
    <xf numFmtId="38" fontId="0" fillId="0" borderId="52" xfId="49" applyFont="1" applyBorder="1" applyAlignment="1">
      <alignment horizontal="center" vertical="center" shrinkToFit="1"/>
    </xf>
    <xf numFmtId="10" fontId="0" fillId="0" borderId="53" xfId="42" applyNumberFormat="1" applyFill="1" applyBorder="1" applyAlignment="1">
      <alignment horizontal="right" vertical="center"/>
    </xf>
    <xf numFmtId="38" fontId="0" fillId="0" borderId="54" xfId="49" applyFont="1" applyFill="1" applyBorder="1" applyAlignment="1">
      <alignment horizontal="center" vertical="center"/>
    </xf>
    <xf numFmtId="0" fontId="0" fillId="0" borderId="12" xfId="0" applyFont="1" applyBorder="1" applyAlignment="1">
      <alignment horizontal="center" vertical="center"/>
    </xf>
    <xf numFmtId="0" fontId="0" fillId="0" borderId="15" xfId="0" applyFont="1" applyBorder="1" applyAlignment="1">
      <alignment horizontal="center" vertical="center"/>
    </xf>
    <xf numFmtId="0" fontId="0" fillId="0" borderId="13" xfId="0" applyFont="1" applyBorder="1" applyAlignment="1">
      <alignment horizontal="center" vertical="center"/>
    </xf>
    <xf numFmtId="0" fontId="0" fillId="0" borderId="14" xfId="0" applyFont="1" applyBorder="1" applyAlignment="1">
      <alignment horizontal="center" vertical="center"/>
    </xf>
    <xf numFmtId="0" fontId="5" fillId="0" borderId="0" xfId="0" applyFont="1" applyBorder="1" applyAlignment="1">
      <alignment horizontal="left" vertical="center"/>
    </xf>
    <xf numFmtId="0" fontId="5" fillId="0" borderId="0" xfId="0" applyFont="1" applyFill="1" applyBorder="1" applyAlignment="1">
      <alignment horizontal="left" vertical="center"/>
    </xf>
    <xf numFmtId="0" fontId="5" fillId="0" borderId="55" xfId="0" applyFont="1" applyBorder="1" applyAlignment="1">
      <alignment horizontal="center" vertical="center" wrapText="1"/>
    </xf>
    <xf numFmtId="178" fontId="0" fillId="0" borderId="42" xfId="42" applyNumberFormat="1" applyFont="1" applyFill="1" applyBorder="1" applyAlignment="1">
      <alignment horizontal="right" vertical="center"/>
    </xf>
    <xf numFmtId="0" fontId="5" fillId="0" borderId="13" xfId="0" applyFont="1" applyBorder="1" applyAlignment="1">
      <alignment horizontal="center" vertical="center" wrapText="1"/>
    </xf>
    <xf numFmtId="0" fontId="5" fillId="0" borderId="15" xfId="0" applyFont="1" applyBorder="1" applyAlignment="1">
      <alignment horizontal="center" vertical="center" wrapText="1"/>
    </xf>
    <xf numFmtId="0" fontId="14" fillId="0" borderId="0" xfId="0" applyFont="1" applyAlignment="1">
      <alignment horizontal="distributed" shrinkToFit="1"/>
    </xf>
    <xf numFmtId="0" fontId="14" fillId="0" borderId="0" xfId="0" applyFont="1" applyFill="1" applyAlignment="1">
      <alignment vertical="center" shrinkToFit="1"/>
    </xf>
    <xf numFmtId="0" fontId="5" fillId="0" borderId="0" xfId="0" applyFont="1" applyFill="1" applyAlignment="1">
      <alignment horizontal="left" vertical="center" wrapText="1"/>
    </xf>
    <xf numFmtId="0" fontId="0" fillId="0" borderId="0" xfId="0" applyAlignment="1">
      <alignment horizontal="distributed" vertical="center"/>
    </xf>
    <xf numFmtId="0" fontId="0" fillId="0" borderId="0" xfId="0" applyFill="1" applyAlignment="1">
      <alignment horizontal="distributed" vertical="center"/>
    </xf>
    <xf numFmtId="178" fontId="0" fillId="0" borderId="25" xfId="42" applyNumberFormat="1" applyFont="1" applyFill="1" applyBorder="1" applyAlignment="1">
      <alignment horizontal="right" vertical="center" shrinkToFit="1"/>
    </xf>
    <xf numFmtId="178" fontId="0" fillId="0" borderId="27" xfId="42" applyNumberFormat="1" applyFont="1" applyFill="1" applyBorder="1" applyAlignment="1">
      <alignment horizontal="center" vertical="center" shrinkToFit="1"/>
    </xf>
    <xf numFmtId="178" fontId="19" fillId="0" borderId="17" xfId="42" applyNumberFormat="1" applyFont="1" applyFill="1" applyBorder="1" applyAlignment="1">
      <alignment horizontal="center" vertical="center"/>
    </xf>
    <xf numFmtId="0" fontId="19" fillId="18" borderId="56" xfId="0" applyFont="1" applyFill="1" applyBorder="1" applyAlignment="1">
      <alignment horizontal="left" vertical="center" indent="1" shrinkToFit="1"/>
    </xf>
    <xf numFmtId="178" fontId="19" fillId="18" borderId="16" xfId="42" applyNumberFormat="1" applyFont="1" applyFill="1" applyBorder="1" applyAlignment="1">
      <alignment horizontal="center" vertical="center"/>
    </xf>
    <xf numFmtId="0" fontId="0" fillId="18" borderId="21" xfId="0" applyFill="1" applyBorder="1" applyAlignment="1">
      <alignment horizontal="center" vertical="center"/>
    </xf>
    <xf numFmtId="178" fontId="19" fillId="18" borderId="17" xfId="42" applyNumberFormat="1" applyFont="1" applyFill="1" applyBorder="1" applyAlignment="1">
      <alignment horizontal="center" vertical="center"/>
    </xf>
    <xf numFmtId="178" fontId="19" fillId="18" borderId="41" xfId="42" applyNumberFormat="1" applyFont="1" applyFill="1" applyBorder="1" applyAlignment="1">
      <alignment horizontal="center" vertical="center"/>
    </xf>
    <xf numFmtId="178" fontId="19" fillId="18" borderId="27" xfId="42" applyNumberFormat="1" applyFont="1" applyFill="1" applyBorder="1" applyAlignment="1">
      <alignment horizontal="center" vertical="center"/>
    </xf>
    <xf numFmtId="0" fontId="19" fillId="18" borderId="27" xfId="0" applyFont="1" applyFill="1" applyBorder="1" applyAlignment="1">
      <alignment horizontal="left" vertical="center" indent="1" shrinkToFit="1"/>
    </xf>
    <xf numFmtId="178" fontId="19" fillId="18" borderId="21" xfId="42" applyNumberFormat="1" applyFont="1" applyFill="1" applyBorder="1" applyAlignment="1">
      <alignment horizontal="center" vertical="center"/>
    </xf>
    <xf numFmtId="178" fontId="19" fillId="18" borderId="21" xfId="0" applyNumberFormat="1" applyFont="1" applyFill="1" applyBorder="1" applyAlignment="1">
      <alignment horizontal="center" vertical="center"/>
    </xf>
    <xf numFmtId="38" fontId="13" fillId="18" borderId="17" xfId="49" applyFont="1" applyFill="1" applyBorder="1" applyAlignment="1">
      <alignment horizontal="center" vertical="center"/>
    </xf>
    <xf numFmtId="38" fontId="13" fillId="18" borderId="16" xfId="49" applyFont="1" applyFill="1" applyBorder="1" applyAlignment="1">
      <alignment horizontal="center" vertical="center"/>
    </xf>
    <xf numFmtId="38" fontId="13" fillId="18" borderId="41" xfId="49" applyFont="1" applyFill="1" applyBorder="1" applyAlignment="1">
      <alignment horizontal="center" vertical="center"/>
    </xf>
    <xf numFmtId="38" fontId="13" fillId="18" borderId="44" xfId="49" applyFont="1" applyFill="1" applyBorder="1" applyAlignment="1">
      <alignment horizontal="center" vertical="center"/>
    </xf>
    <xf numFmtId="38" fontId="13" fillId="18" borderId="21" xfId="49" applyFont="1" applyFill="1" applyBorder="1" applyAlignment="1">
      <alignment horizontal="center" vertical="center"/>
    </xf>
    <xf numFmtId="10" fontId="19" fillId="18" borderId="57" xfId="0" applyNumberFormat="1" applyFont="1" applyFill="1" applyBorder="1" applyAlignment="1">
      <alignment horizontal="center" vertical="center" wrapText="1"/>
    </xf>
    <xf numFmtId="10" fontId="19" fillId="18" borderId="58" xfId="0" applyNumberFormat="1" applyFont="1" applyFill="1" applyBorder="1" applyAlignment="1">
      <alignment horizontal="center" vertical="center" wrapText="1"/>
    </xf>
    <xf numFmtId="38" fontId="19" fillId="18" borderId="57" xfId="49" applyFont="1" applyFill="1" applyBorder="1" applyAlignment="1">
      <alignment horizontal="center" vertical="center"/>
    </xf>
    <xf numFmtId="38" fontId="19" fillId="18" borderId="58" xfId="49" applyFont="1" applyFill="1" applyBorder="1" applyAlignment="1">
      <alignment horizontal="center" vertical="center"/>
    </xf>
    <xf numFmtId="38" fontId="19" fillId="18" borderId="42" xfId="49" applyFont="1" applyFill="1" applyBorder="1" applyAlignment="1">
      <alignment horizontal="center" vertical="center"/>
    </xf>
    <xf numFmtId="10" fontId="19" fillId="18" borderId="44" xfId="0" applyNumberFormat="1" applyFont="1" applyFill="1" applyBorder="1" applyAlignment="1">
      <alignment horizontal="center" vertical="center" wrapText="1"/>
    </xf>
    <xf numFmtId="10" fontId="19" fillId="18" borderId="16" xfId="0" applyNumberFormat="1" applyFont="1" applyFill="1" applyBorder="1" applyAlignment="1">
      <alignment horizontal="center" vertical="center" wrapText="1"/>
    </xf>
    <xf numFmtId="38" fontId="19" fillId="18" borderId="44" xfId="49" applyFont="1" applyFill="1" applyBorder="1" applyAlignment="1">
      <alignment horizontal="center" vertical="center"/>
    </xf>
    <xf numFmtId="38" fontId="19" fillId="18" borderId="16" xfId="49" applyFont="1" applyFill="1" applyBorder="1" applyAlignment="1">
      <alignment horizontal="center" vertical="center"/>
    </xf>
    <xf numFmtId="38" fontId="19" fillId="18" borderId="21" xfId="49" applyFont="1" applyFill="1" applyBorder="1" applyAlignment="1">
      <alignment horizontal="center" vertical="center"/>
    </xf>
    <xf numFmtId="10" fontId="19" fillId="18" borderId="21" xfId="0" applyNumberFormat="1" applyFont="1" applyFill="1" applyBorder="1" applyAlignment="1">
      <alignment horizontal="center" vertical="center" wrapText="1"/>
    </xf>
    <xf numFmtId="178" fontId="0" fillId="0" borderId="58" xfId="42" applyNumberFormat="1" applyFont="1" applyFill="1" applyBorder="1" applyAlignment="1">
      <alignment horizontal="right" vertical="center" shrinkToFit="1"/>
    </xf>
    <xf numFmtId="0" fontId="5" fillId="0" borderId="0" xfId="0" applyFont="1" applyAlignment="1">
      <alignment horizontal="distributed"/>
    </xf>
    <xf numFmtId="0" fontId="0" fillId="0" borderId="0" xfId="0" applyAlignment="1">
      <alignment horizontal="left" vertical="center" indent="1" shrinkToFit="1"/>
    </xf>
    <xf numFmtId="0" fontId="0" fillId="0" borderId="22" xfId="0" applyFill="1" applyBorder="1" applyAlignment="1">
      <alignment horizontal="left" vertical="center" indent="1" shrinkToFit="1"/>
    </xf>
    <xf numFmtId="0" fontId="5" fillId="0" borderId="14" xfId="0" applyFont="1" applyBorder="1" applyAlignment="1">
      <alignment horizontal="center" vertical="center"/>
    </xf>
    <xf numFmtId="178" fontId="0" fillId="0" borderId="25" xfId="42" applyNumberFormat="1" applyFont="1" applyFill="1" applyBorder="1" applyAlignment="1">
      <alignment horizontal="right" vertical="center" shrinkToFit="1"/>
    </xf>
    <xf numFmtId="10" fontId="0" fillId="0" borderId="23" xfId="42" applyNumberFormat="1" applyFill="1" applyBorder="1" applyAlignment="1">
      <alignment horizontal="right" vertical="center" shrinkToFit="1"/>
    </xf>
    <xf numFmtId="10" fontId="0" fillId="0" borderId="24" xfId="42" applyNumberFormat="1" applyFill="1" applyBorder="1" applyAlignment="1">
      <alignment horizontal="right" vertical="center" shrinkToFit="1"/>
    </xf>
    <xf numFmtId="10" fontId="0" fillId="0" borderId="26" xfId="42" applyNumberFormat="1" applyFill="1" applyBorder="1" applyAlignment="1">
      <alignment horizontal="right" vertical="center" shrinkToFit="1"/>
    </xf>
    <xf numFmtId="10" fontId="0" fillId="0" borderId="25" xfId="42" applyNumberFormat="1" applyFill="1" applyBorder="1" applyAlignment="1">
      <alignment horizontal="right" vertical="center" shrinkToFit="1"/>
    </xf>
    <xf numFmtId="0" fontId="28" fillId="0" borderId="0" xfId="0" applyFont="1" applyAlignment="1">
      <alignment horizontal="left" vertical="center"/>
    </xf>
    <xf numFmtId="0" fontId="5" fillId="0" borderId="0" xfId="0" applyFont="1" applyAlignment="1">
      <alignment horizontal="left" vertical="center" shrinkToFit="1"/>
    </xf>
    <xf numFmtId="0" fontId="5" fillId="0" borderId="0" xfId="0" applyFont="1" applyFill="1" applyAlignment="1">
      <alignment horizontal="left" vertical="center" shrinkToFit="1"/>
    </xf>
    <xf numFmtId="10" fontId="5" fillId="0" borderId="0" xfId="42" applyNumberFormat="1" applyFont="1" applyFill="1" applyBorder="1" applyAlignment="1">
      <alignment horizontal="left" vertical="center" shrinkToFit="1"/>
    </xf>
    <xf numFmtId="0" fontId="5" fillId="0" borderId="0" xfId="0" applyFont="1" applyFill="1" applyBorder="1" applyAlignment="1">
      <alignment horizontal="left" vertical="center" shrinkToFit="1"/>
    </xf>
    <xf numFmtId="0" fontId="25" fillId="0" borderId="15" xfId="0" applyFont="1" applyBorder="1" applyAlignment="1">
      <alignment horizontal="center" vertical="center"/>
    </xf>
    <xf numFmtId="0" fontId="25" fillId="0" borderId="11" xfId="0" applyFont="1" applyBorder="1" applyAlignment="1">
      <alignment horizontal="center" vertical="center"/>
    </xf>
    <xf numFmtId="56" fontId="5" fillId="0" borderId="0" xfId="0" applyNumberFormat="1" applyFont="1" applyFill="1" applyAlignment="1">
      <alignment horizontal="left" vertical="center"/>
    </xf>
    <xf numFmtId="0" fontId="0" fillId="0" borderId="27" xfId="0" applyFont="1" applyFill="1" applyBorder="1" applyAlignment="1">
      <alignment horizontal="left" vertical="center" indent="1" shrinkToFit="1"/>
    </xf>
    <xf numFmtId="38" fontId="0" fillId="0" borderId="44" xfId="49" applyFont="1" applyFill="1" applyBorder="1" applyAlignment="1">
      <alignment horizontal="center" vertical="center"/>
    </xf>
    <xf numFmtId="38" fontId="0" fillId="0" borderId="16" xfId="49" applyFont="1" applyFill="1" applyBorder="1" applyAlignment="1">
      <alignment horizontal="center" vertical="center"/>
    </xf>
    <xf numFmtId="38" fontId="0" fillId="0" borderId="17" xfId="49" applyFont="1" applyFill="1" applyBorder="1" applyAlignment="1">
      <alignment horizontal="center" vertical="center"/>
    </xf>
    <xf numFmtId="38" fontId="0" fillId="0" borderId="41" xfId="49" applyFont="1" applyFill="1" applyBorder="1" applyAlignment="1">
      <alignment horizontal="center" vertical="center"/>
    </xf>
    <xf numFmtId="0" fontId="0" fillId="0" borderId="44" xfId="0" applyFill="1" applyBorder="1" applyAlignment="1">
      <alignment horizontal="center" vertical="center"/>
    </xf>
    <xf numFmtId="0" fontId="13" fillId="0" borderId="41" xfId="0" applyFont="1" applyFill="1" applyBorder="1" applyAlignment="1">
      <alignment horizontal="left" vertical="center" shrinkToFit="1"/>
    </xf>
    <xf numFmtId="38" fontId="0" fillId="0" borderId="16" xfId="49" applyFill="1" applyBorder="1" applyAlignment="1">
      <alignment vertical="center"/>
    </xf>
    <xf numFmtId="10" fontId="0" fillId="0" borderId="16" xfId="42" applyNumberFormat="1" applyFill="1" applyBorder="1" applyAlignment="1">
      <alignment vertical="center"/>
    </xf>
    <xf numFmtId="0" fontId="5" fillId="0" borderId="21" xfId="0" applyFont="1" applyFill="1" applyBorder="1" applyAlignment="1">
      <alignment vertical="center" wrapText="1"/>
    </xf>
    <xf numFmtId="0" fontId="0" fillId="0" borderId="16" xfId="0" applyFill="1" applyBorder="1" applyAlignment="1">
      <alignment horizontal="center" vertical="center"/>
    </xf>
    <xf numFmtId="0" fontId="0" fillId="0" borderId="0" xfId="0" applyAlignment="1">
      <alignment horizontal="center"/>
    </xf>
    <xf numFmtId="178" fontId="0" fillId="0" borderId="58" xfId="42" applyNumberFormat="1" applyFont="1" applyFill="1" applyBorder="1" applyAlignment="1">
      <alignment horizontal="right" vertical="center" shrinkToFit="1"/>
    </xf>
    <xf numFmtId="0" fontId="0" fillId="0" borderId="27" xfId="0" applyFont="1" applyFill="1" applyBorder="1" applyAlignment="1">
      <alignment horizontal="left" vertical="center" indent="1" shrinkToFit="1"/>
    </xf>
    <xf numFmtId="178" fontId="0" fillId="0" borderId="42" xfId="42" applyNumberFormat="1" applyFont="1" applyFill="1" applyBorder="1" applyAlignment="1">
      <alignment horizontal="right" vertical="center"/>
    </xf>
    <xf numFmtId="10" fontId="0" fillId="0" borderId="41" xfId="42" applyNumberFormat="1" applyFill="1" applyBorder="1" applyAlignment="1">
      <alignment horizontal="right" vertical="center"/>
    </xf>
    <xf numFmtId="10" fontId="0" fillId="0" borderId="21" xfId="42" applyNumberFormat="1" applyFill="1" applyBorder="1" applyAlignment="1">
      <alignment horizontal="right" vertical="center"/>
    </xf>
    <xf numFmtId="0" fontId="5" fillId="0" borderId="0" xfId="0" applyFont="1" applyAlignment="1">
      <alignment horizontal="center" vertical="center"/>
    </xf>
    <xf numFmtId="0" fontId="0" fillId="0" borderId="22" xfId="0" applyFont="1" applyBorder="1" applyAlignment="1">
      <alignment horizontal="center" vertical="center"/>
    </xf>
    <xf numFmtId="0" fontId="0" fillId="0" borderId="27" xfId="0" applyFill="1" applyBorder="1" applyAlignment="1">
      <alignment horizontal="center" vertical="center"/>
    </xf>
    <xf numFmtId="0" fontId="15" fillId="0" borderId="59" xfId="0" applyFont="1" applyBorder="1" applyAlignment="1">
      <alignment horizontal="center" vertical="center"/>
    </xf>
    <xf numFmtId="0" fontId="15" fillId="0" borderId="11" xfId="0" applyFont="1" applyBorder="1" applyAlignment="1">
      <alignment horizontal="center" vertical="center" shrinkToFit="1"/>
    </xf>
    <xf numFmtId="0" fontId="0" fillId="18" borderId="27" xfId="0" applyFont="1" applyFill="1" applyBorder="1" applyAlignment="1">
      <alignment horizontal="left" vertical="center" shrinkToFit="1"/>
    </xf>
    <xf numFmtId="0" fontId="13" fillId="0" borderId="22" xfId="0" applyFont="1" applyFill="1" applyBorder="1" applyAlignment="1">
      <alignment horizontal="center" vertical="distributed"/>
    </xf>
    <xf numFmtId="38" fontId="13" fillId="0" borderId="23" xfId="0" applyNumberFormat="1" applyFont="1" applyFill="1" applyBorder="1" applyAlignment="1">
      <alignment horizontal="center" vertical="center"/>
    </xf>
    <xf numFmtId="38" fontId="13" fillId="0" borderId="24" xfId="0" applyNumberFormat="1" applyFont="1" applyFill="1" applyBorder="1" applyAlignment="1">
      <alignment horizontal="center" vertical="center"/>
    </xf>
    <xf numFmtId="38" fontId="13" fillId="0" borderId="26" xfId="0" applyNumberFormat="1" applyFont="1" applyFill="1" applyBorder="1" applyAlignment="1">
      <alignment horizontal="center" vertical="center"/>
    </xf>
    <xf numFmtId="38" fontId="13" fillId="0" borderId="28" xfId="0" applyNumberFormat="1" applyFont="1" applyFill="1" applyBorder="1" applyAlignment="1">
      <alignment horizontal="center" vertical="center"/>
    </xf>
    <xf numFmtId="38" fontId="13" fillId="0" borderId="25" xfId="0" applyNumberFormat="1" applyFont="1" applyFill="1" applyBorder="1" applyAlignment="1">
      <alignment horizontal="center" vertical="center"/>
    </xf>
    <xf numFmtId="0" fontId="5" fillId="0" borderId="0" xfId="0" applyFont="1" applyAlignment="1">
      <alignment horizontal="left" vertical="center"/>
    </xf>
    <xf numFmtId="0" fontId="0" fillId="0" borderId="0" xfId="0" applyFont="1" applyAlignment="1">
      <alignment horizontal="distributed"/>
    </xf>
    <xf numFmtId="0" fontId="15" fillId="0" borderId="11" xfId="0" applyFont="1" applyBorder="1" applyAlignment="1">
      <alignment horizontal="center" vertical="center" textRotation="255" wrapText="1"/>
    </xf>
    <xf numFmtId="0" fontId="15" fillId="0" borderId="11" xfId="0" applyFont="1" applyBorder="1" applyAlignment="1">
      <alignment horizontal="center" vertical="center" textRotation="255"/>
    </xf>
    <xf numFmtId="0" fontId="25" fillId="0" borderId="60" xfId="0" applyFont="1" applyBorder="1" applyAlignment="1">
      <alignment horizontal="left" vertical="center"/>
    </xf>
    <xf numFmtId="0" fontId="25" fillId="0" borderId="60" xfId="0" applyFont="1" applyBorder="1" applyAlignment="1">
      <alignment vertical="center"/>
    </xf>
    <xf numFmtId="0" fontId="0" fillId="0" borderId="0" xfId="0" applyFont="1" applyAlignment="1">
      <alignment horizontal="distributed" vertical="distributed"/>
    </xf>
    <xf numFmtId="0" fontId="0" fillId="0" borderId="11" xfId="0" applyFont="1" applyBorder="1" applyAlignment="1">
      <alignment horizontal="center" vertical="distributed"/>
    </xf>
    <xf numFmtId="0" fontId="0" fillId="0" borderId="16" xfId="0" applyFont="1" applyFill="1" applyBorder="1" applyAlignment="1">
      <alignment horizontal="left" vertical="center" indent="1" shrinkToFit="1"/>
    </xf>
    <xf numFmtId="0" fontId="0" fillId="0" borderId="0" xfId="0" applyFont="1" applyFill="1" applyAlignment="1">
      <alignment horizontal="distributed" vertical="distributed"/>
    </xf>
    <xf numFmtId="38" fontId="0" fillId="0" borderId="16" xfId="49" applyFont="1" applyFill="1" applyBorder="1" applyAlignment="1">
      <alignment horizontal="right" vertical="center"/>
    </xf>
    <xf numFmtId="0" fontId="0" fillId="0" borderId="21" xfId="0" applyFill="1" applyBorder="1" applyAlignment="1">
      <alignment vertical="center"/>
    </xf>
    <xf numFmtId="0" fontId="0" fillId="0" borderId="61" xfId="0" applyFill="1" applyBorder="1" applyAlignment="1">
      <alignment vertical="center"/>
    </xf>
    <xf numFmtId="10" fontId="0" fillId="0" borderId="21" xfId="42" applyNumberFormat="1" applyFont="1" applyFill="1" applyBorder="1" applyAlignment="1">
      <alignment horizontal="right" vertical="center"/>
    </xf>
    <xf numFmtId="0" fontId="0" fillId="0" borderId="27" xfId="0" applyFont="1" applyFill="1" applyBorder="1" applyAlignment="1">
      <alignment horizontal="left" vertical="center" shrinkToFit="1"/>
    </xf>
    <xf numFmtId="38" fontId="13" fillId="0" borderId="17" xfId="49" applyFont="1" applyFill="1" applyBorder="1" applyAlignment="1">
      <alignment horizontal="center" vertical="center"/>
    </xf>
    <xf numFmtId="38" fontId="13" fillId="0" borderId="16" xfId="49" applyFont="1" applyFill="1" applyBorder="1" applyAlignment="1">
      <alignment horizontal="center" vertical="center"/>
    </xf>
    <xf numFmtId="38" fontId="13" fillId="0" borderId="41" xfId="49" applyFont="1" applyFill="1" applyBorder="1" applyAlignment="1">
      <alignment horizontal="center" vertical="center"/>
    </xf>
    <xf numFmtId="38" fontId="13" fillId="0" borderId="44" xfId="49" applyFont="1" applyFill="1" applyBorder="1" applyAlignment="1">
      <alignment horizontal="center" vertical="center"/>
    </xf>
    <xf numFmtId="38" fontId="13" fillId="0" borderId="21" xfId="49" applyFont="1" applyFill="1" applyBorder="1" applyAlignment="1">
      <alignment horizontal="center" vertical="center"/>
    </xf>
    <xf numFmtId="10" fontId="19" fillId="0" borderId="44" xfId="0" applyNumberFormat="1" applyFont="1" applyFill="1" applyBorder="1" applyAlignment="1">
      <alignment horizontal="center" vertical="center" wrapText="1"/>
    </xf>
    <xf numFmtId="10" fontId="19" fillId="0" borderId="16" xfId="0" applyNumberFormat="1" applyFont="1" applyFill="1" applyBorder="1" applyAlignment="1">
      <alignment horizontal="center" vertical="center" wrapText="1"/>
    </xf>
    <xf numFmtId="38" fontId="19" fillId="0" borderId="44" xfId="49" applyFont="1" applyFill="1" applyBorder="1" applyAlignment="1">
      <alignment horizontal="center" vertical="center"/>
    </xf>
    <xf numFmtId="38" fontId="19" fillId="0" borderId="16" xfId="49" applyFont="1" applyFill="1" applyBorder="1" applyAlignment="1">
      <alignment horizontal="center" vertical="center"/>
    </xf>
    <xf numFmtId="38" fontId="19" fillId="0" borderId="21" xfId="49" applyFont="1" applyFill="1" applyBorder="1" applyAlignment="1">
      <alignment horizontal="center" vertical="center"/>
    </xf>
    <xf numFmtId="0" fontId="15" fillId="0" borderId="62"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62" xfId="0" applyFont="1" applyBorder="1" applyAlignment="1">
      <alignment horizontal="center" vertical="center" wrapText="1"/>
    </xf>
    <xf numFmtId="0" fontId="0" fillId="0" borderId="60" xfId="0" applyFont="1" applyBorder="1" applyAlignment="1">
      <alignment vertical="center"/>
    </xf>
    <xf numFmtId="10" fontId="19" fillId="0" borderId="21" xfId="0" applyNumberFormat="1" applyFont="1" applyFill="1" applyBorder="1" applyAlignment="1">
      <alignment horizontal="center" vertical="center"/>
    </xf>
    <xf numFmtId="0" fontId="0" fillId="0" borderId="54" xfId="0" applyFont="1" applyFill="1" applyBorder="1" applyAlignment="1">
      <alignment horizontal="left" vertical="center" indent="1" shrinkToFit="1"/>
    </xf>
    <xf numFmtId="10" fontId="0" fillId="0" borderId="46" xfId="42" applyNumberFormat="1" applyFill="1" applyBorder="1" applyAlignment="1">
      <alignment horizontal="right" vertical="center"/>
    </xf>
    <xf numFmtId="10" fontId="0" fillId="0" borderId="63" xfId="42" applyNumberFormat="1" applyFill="1" applyBorder="1" applyAlignment="1">
      <alignment horizontal="right" vertical="center"/>
    </xf>
    <xf numFmtId="10" fontId="0" fillId="0" borderId="64" xfId="42" applyNumberFormat="1" applyFill="1" applyBorder="1" applyAlignment="1">
      <alignment horizontal="right" vertical="center"/>
    </xf>
    <xf numFmtId="38" fontId="0" fillId="0" borderId="17" xfId="49" applyFill="1" applyBorder="1" applyAlignment="1">
      <alignment horizontal="right" vertical="center"/>
    </xf>
    <xf numFmtId="0" fontId="0" fillId="0" borderId="65" xfId="0" applyFont="1" applyFill="1" applyBorder="1" applyAlignment="1">
      <alignment horizontal="left" vertical="center" indent="1" shrinkToFit="1"/>
    </xf>
    <xf numFmtId="10" fontId="19" fillId="18" borderId="42" xfId="0" applyNumberFormat="1" applyFont="1" applyFill="1" applyBorder="1" applyAlignment="1">
      <alignment horizontal="center" vertical="center" wrapText="1"/>
    </xf>
    <xf numFmtId="10" fontId="19" fillId="0" borderId="21" xfId="0" applyNumberFormat="1" applyFont="1" applyFill="1" applyBorder="1" applyAlignment="1">
      <alignment horizontal="center" vertical="center" wrapText="1"/>
    </xf>
    <xf numFmtId="0" fontId="7" fillId="0" borderId="66" xfId="0" applyFont="1" applyBorder="1" applyAlignment="1">
      <alignment horizontal="center" vertical="distributed"/>
    </xf>
    <xf numFmtId="38" fontId="0" fillId="0" borderId="66" xfId="49" applyFont="1" applyBorder="1" applyAlignment="1">
      <alignment horizontal="center" vertical="center"/>
    </xf>
    <xf numFmtId="38" fontId="0" fillId="0" borderId="67" xfId="49" applyFont="1" applyBorder="1" applyAlignment="1">
      <alignment horizontal="center" vertical="center"/>
    </xf>
    <xf numFmtId="38" fontId="0" fillId="0" borderId="68" xfId="49" applyFont="1" applyBorder="1" applyAlignment="1">
      <alignment horizontal="center" vertical="center"/>
    </xf>
    <xf numFmtId="38" fontId="0" fillId="0" borderId="52" xfId="49" applyFont="1" applyBorder="1" applyAlignment="1">
      <alignment horizontal="center" vertical="center"/>
    </xf>
    <xf numFmtId="10" fontId="0" fillId="0" borderId="67" xfId="42" applyNumberFormat="1" applyFont="1" applyBorder="1" applyAlignment="1">
      <alignment horizontal="center" vertical="center"/>
    </xf>
    <xf numFmtId="10" fontId="0" fillId="0" borderId="68" xfId="42" applyNumberFormat="1" applyFont="1" applyBorder="1" applyAlignment="1">
      <alignment horizontal="center" vertical="center"/>
    </xf>
    <xf numFmtId="10" fontId="0" fillId="0" borderId="52" xfId="42" applyNumberFormat="1" applyFont="1" applyBorder="1" applyAlignment="1">
      <alignment horizontal="center" vertical="center"/>
    </xf>
    <xf numFmtId="38" fontId="0" fillId="0" borderId="16" xfId="49" applyFont="1" applyFill="1" applyBorder="1" applyAlignment="1">
      <alignment vertical="center"/>
    </xf>
    <xf numFmtId="10" fontId="0" fillId="0" borderId="16" xfId="42" applyNumberFormat="1" applyFont="1" applyFill="1" applyBorder="1" applyAlignment="1">
      <alignment horizontal="right" vertical="center"/>
    </xf>
    <xf numFmtId="0" fontId="15" fillId="0" borderId="59" xfId="0" applyFont="1" applyBorder="1" applyAlignment="1">
      <alignment horizontal="distributed" vertical="center" textRotation="255"/>
    </xf>
    <xf numFmtId="0" fontId="15" fillId="0" borderId="36" xfId="0" applyFont="1" applyBorder="1" applyAlignment="1">
      <alignment horizontal="distributed" vertical="center" textRotation="255"/>
    </xf>
    <xf numFmtId="0" fontId="0" fillId="0" borderId="11" xfId="0" applyBorder="1" applyAlignment="1">
      <alignment horizontal="center" vertical="center" wrapText="1"/>
    </xf>
    <xf numFmtId="38" fontId="19" fillId="18" borderId="69" xfId="49" applyFont="1" applyFill="1" applyBorder="1" applyAlignment="1">
      <alignment horizontal="center" vertical="center" shrinkToFit="1"/>
    </xf>
    <xf numFmtId="38" fontId="19" fillId="18" borderId="42" xfId="49" applyFont="1" applyFill="1" applyBorder="1" applyAlignment="1">
      <alignment horizontal="center" vertical="center" shrinkToFit="1"/>
    </xf>
    <xf numFmtId="38" fontId="19" fillId="18" borderId="17" xfId="49" applyFont="1" applyFill="1" applyBorder="1" applyAlignment="1">
      <alignment horizontal="center" vertical="center" shrinkToFit="1"/>
    </xf>
    <xf numFmtId="38" fontId="19" fillId="18" borderId="21" xfId="49" applyFont="1" applyFill="1" applyBorder="1" applyAlignment="1">
      <alignment horizontal="center" vertical="center" shrinkToFit="1"/>
    </xf>
    <xf numFmtId="38" fontId="19" fillId="0" borderId="17" xfId="49" applyFont="1" applyFill="1" applyBorder="1" applyAlignment="1">
      <alignment horizontal="center" vertical="center" shrinkToFit="1"/>
    </xf>
    <xf numFmtId="38" fontId="19" fillId="0" borderId="21" xfId="49" applyFont="1" applyFill="1" applyBorder="1" applyAlignment="1">
      <alignment horizontal="center" vertical="center" shrinkToFit="1"/>
    </xf>
    <xf numFmtId="49" fontId="15" fillId="0" borderId="16" xfId="0" applyNumberFormat="1" applyFont="1" applyFill="1" applyBorder="1" applyAlignment="1">
      <alignment horizontal="left" vertical="top" wrapText="1"/>
    </xf>
    <xf numFmtId="0" fontId="0" fillId="0" borderId="21" xfId="0" applyFill="1" applyBorder="1" applyAlignment="1">
      <alignment/>
    </xf>
    <xf numFmtId="0" fontId="0" fillId="0" borderId="61" xfId="0" applyFill="1" applyBorder="1" applyAlignment="1">
      <alignment/>
    </xf>
    <xf numFmtId="0" fontId="0" fillId="0" borderId="16" xfId="0" applyFill="1" applyBorder="1" applyAlignment="1">
      <alignment horizontal="left" vertical="center" wrapText="1"/>
    </xf>
    <xf numFmtId="0" fontId="15" fillId="0" borderId="17" xfId="0" applyFont="1" applyFill="1" applyBorder="1" applyAlignment="1">
      <alignment horizontal="center" vertical="distributed" wrapText="1"/>
    </xf>
    <xf numFmtId="0" fontId="15" fillId="0" borderId="16" xfId="0" applyFont="1" applyFill="1" applyBorder="1" applyAlignment="1">
      <alignment horizontal="center" vertical="distributed" wrapText="1"/>
    </xf>
    <xf numFmtId="0" fontId="5" fillId="0" borderId="0" xfId="0" applyFont="1" applyAlignment="1">
      <alignment horizontal="left"/>
    </xf>
    <xf numFmtId="0" fontId="5" fillId="0" borderId="0" xfId="0" applyFont="1" applyFill="1" applyAlignment="1">
      <alignment horizontal="left"/>
    </xf>
    <xf numFmtId="0" fontId="15" fillId="0" borderId="70" xfId="0" applyFont="1" applyFill="1" applyBorder="1" applyAlignment="1">
      <alignment horizontal="left" vertical="top" wrapText="1"/>
    </xf>
    <xf numFmtId="10" fontId="19" fillId="0" borderId="70" xfId="0" applyNumberFormat="1" applyFont="1" applyFill="1" applyBorder="1" applyAlignment="1">
      <alignment horizontal="right" vertical="center"/>
    </xf>
    <xf numFmtId="10" fontId="19" fillId="0" borderId="71" xfId="0" applyNumberFormat="1" applyFont="1" applyFill="1" applyBorder="1" applyAlignment="1">
      <alignment horizontal="right" vertical="center"/>
    </xf>
    <xf numFmtId="0" fontId="20" fillId="0" borderId="50" xfId="0" applyFont="1" applyFill="1" applyBorder="1" applyAlignment="1">
      <alignment horizontal="left" vertical="center" indent="1" shrinkToFit="1"/>
    </xf>
    <xf numFmtId="38" fontId="19" fillId="0" borderId="50" xfId="49" applyFont="1" applyFill="1" applyBorder="1" applyAlignment="1">
      <alignment horizontal="center" vertical="center"/>
    </xf>
    <xf numFmtId="0" fontId="19" fillId="0" borderId="57" xfId="0" applyFont="1" applyFill="1" applyBorder="1" applyAlignment="1">
      <alignment horizontal="center" vertical="center"/>
    </xf>
    <xf numFmtId="0" fontId="19" fillId="0" borderId="58" xfId="0" applyFont="1" applyFill="1" applyBorder="1" applyAlignment="1">
      <alignment horizontal="center" vertical="center"/>
    </xf>
    <xf numFmtId="0" fontId="19" fillId="0" borderId="42" xfId="0" applyFont="1" applyFill="1" applyBorder="1" applyAlignment="1">
      <alignment horizontal="center" vertical="center"/>
    </xf>
    <xf numFmtId="38" fontId="24" fillId="0" borderId="21" xfId="49" applyFont="1" applyFill="1" applyBorder="1" applyAlignment="1">
      <alignment horizontal="center" vertical="center"/>
    </xf>
    <xf numFmtId="0" fontId="0" fillId="0" borderId="19" xfId="0" applyFill="1" applyBorder="1" applyAlignment="1">
      <alignment horizontal="left" vertical="center" indent="1" shrinkToFit="1"/>
    </xf>
    <xf numFmtId="0" fontId="15" fillId="0" borderId="16" xfId="0" applyFont="1" applyFill="1" applyBorder="1" applyAlignment="1">
      <alignment vertical="top" wrapText="1"/>
    </xf>
    <xf numFmtId="0" fontId="0" fillId="0" borderId="27" xfId="0" applyFill="1" applyBorder="1" applyAlignment="1">
      <alignment horizontal="center" vertical="center" shrinkToFit="1"/>
    </xf>
    <xf numFmtId="0" fontId="0" fillId="0" borderId="27" xfId="0" applyFill="1" applyBorder="1" applyAlignment="1">
      <alignment horizontal="left" vertical="center" indent="1" shrinkToFit="1"/>
    </xf>
    <xf numFmtId="179" fontId="19" fillId="0" borderId="44" xfId="0" applyNumberFormat="1" applyFont="1" applyFill="1" applyBorder="1" applyAlignment="1">
      <alignment horizontal="center" vertical="center" shrinkToFit="1"/>
    </xf>
    <xf numFmtId="179" fontId="19" fillId="0" borderId="16" xfId="0" applyNumberFormat="1" applyFont="1" applyFill="1" applyBorder="1" applyAlignment="1">
      <alignment horizontal="center" vertical="center" shrinkToFit="1"/>
    </xf>
    <xf numFmtId="179" fontId="19" fillId="0" borderId="21" xfId="0" applyNumberFormat="1" applyFont="1" applyFill="1" applyBorder="1" applyAlignment="1">
      <alignment horizontal="center" vertical="center" shrinkToFit="1"/>
    </xf>
    <xf numFmtId="0" fontId="0" fillId="0" borderId="16" xfId="0" applyFill="1" applyBorder="1" applyAlignment="1">
      <alignment horizontal="left" vertical="center"/>
    </xf>
    <xf numFmtId="0" fontId="15" fillId="0" borderId="16" xfId="0" applyFont="1" applyFill="1" applyBorder="1" applyAlignment="1">
      <alignment horizontal="center" vertical="top" wrapText="1"/>
    </xf>
    <xf numFmtId="0" fontId="15" fillId="0" borderId="16" xfId="0" applyFont="1" applyFill="1" applyBorder="1" applyAlignment="1">
      <alignment horizontal="left" vertical="center" wrapText="1"/>
    </xf>
    <xf numFmtId="0" fontId="0" fillId="0" borderId="56" xfId="0" applyFont="1" applyFill="1" applyBorder="1" applyAlignment="1">
      <alignment vertical="center" shrinkToFit="1"/>
    </xf>
    <xf numFmtId="178" fontId="0" fillId="0" borderId="58" xfId="42" applyNumberFormat="1" applyFont="1" applyFill="1" applyBorder="1" applyAlignment="1">
      <alignment horizontal="center" vertical="center" shrinkToFit="1"/>
    </xf>
    <xf numFmtId="0" fontId="0" fillId="0" borderId="70" xfId="0" applyFont="1" applyFill="1" applyBorder="1" applyAlignment="1">
      <alignment horizontal="left" vertical="center" indent="1" shrinkToFit="1"/>
    </xf>
    <xf numFmtId="38" fontId="0" fillId="0" borderId="70" xfId="49" applyFont="1" applyFill="1" applyBorder="1" applyAlignment="1">
      <alignment horizontal="left" vertical="center" wrapText="1"/>
    </xf>
    <xf numFmtId="38" fontId="0" fillId="0" borderId="58" xfId="49" applyFont="1" applyFill="1" applyBorder="1" applyAlignment="1">
      <alignment horizontal="left" vertical="center" wrapText="1"/>
    </xf>
    <xf numFmtId="0" fontId="5" fillId="0" borderId="60" xfId="0" applyFont="1" applyBorder="1" applyAlignment="1">
      <alignment horizontal="center" vertical="top" wrapText="1"/>
    </xf>
    <xf numFmtId="0" fontId="5" fillId="0" borderId="62" xfId="0" applyFont="1" applyBorder="1" applyAlignment="1">
      <alignment horizontal="center" vertical="top" wrapText="1"/>
    </xf>
    <xf numFmtId="0" fontId="5" fillId="0" borderId="14" xfId="0" applyFont="1" applyBorder="1" applyAlignment="1">
      <alignment horizontal="center" vertical="center" wrapText="1"/>
    </xf>
    <xf numFmtId="0" fontId="5" fillId="0" borderId="62"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60" xfId="0" applyFont="1" applyBorder="1" applyAlignment="1">
      <alignment horizontal="center" vertical="center" wrapText="1"/>
    </xf>
    <xf numFmtId="0" fontId="5" fillId="0" borderId="29" xfId="0" applyFont="1" applyBorder="1" applyAlignment="1">
      <alignment horizontal="center" vertical="center" wrapText="1"/>
    </xf>
    <xf numFmtId="0" fontId="15" fillId="0" borderId="0" xfId="0" applyFont="1" applyFill="1" applyBorder="1" applyAlignment="1">
      <alignment horizontal="left" vertical="top"/>
    </xf>
    <xf numFmtId="0" fontId="0" fillId="0" borderId="50" xfId="0" applyFont="1" applyFill="1" applyBorder="1" applyAlignment="1">
      <alignment horizontal="left" vertical="center" indent="1" shrinkToFit="1"/>
    </xf>
    <xf numFmtId="38" fontId="0" fillId="0" borderId="57" xfId="49" applyFont="1" applyFill="1" applyBorder="1" applyAlignment="1">
      <alignment horizontal="right" vertical="center"/>
    </xf>
    <xf numFmtId="10" fontId="0" fillId="0" borderId="69" xfId="42" applyNumberFormat="1" applyFill="1" applyBorder="1" applyAlignment="1">
      <alignment horizontal="right" vertical="center"/>
    </xf>
    <xf numFmtId="10" fontId="0" fillId="0" borderId="58" xfId="42" applyNumberFormat="1" applyFill="1" applyBorder="1" applyAlignment="1">
      <alignment horizontal="right" vertical="center"/>
    </xf>
    <xf numFmtId="10" fontId="0" fillId="0" borderId="43" xfId="42" applyNumberFormat="1" applyFill="1" applyBorder="1" applyAlignment="1">
      <alignment horizontal="right" vertical="center"/>
    </xf>
    <xf numFmtId="10" fontId="0" fillId="0" borderId="58" xfId="42" applyNumberFormat="1" applyFont="1" applyFill="1" applyBorder="1" applyAlignment="1">
      <alignment horizontal="right" vertical="center"/>
    </xf>
    <xf numFmtId="10" fontId="0" fillId="0" borderId="42" xfId="42" applyNumberFormat="1" applyFont="1" applyFill="1" applyBorder="1" applyAlignment="1">
      <alignment horizontal="right" vertical="center"/>
    </xf>
    <xf numFmtId="38" fontId="15" fillId="0" borderId="17" xfId="49" applyFont="1" applyFill="1" applyBorder="1" applyAlignment="1">
      <alignment horizontal="center" vertical="center"/>
    </xf>
    <xf numFmtId="38" fontId="15" fillId="0" borderId="41" xfId="49" applyFont="1" applyFill="1" applyBorder="1" applyAlignment="1">
      <alignment horizontal="center" vertical="center"/>
    </xf>
    <xf numFmtId="38" fontId="0" fillId="0" borderId="47" xfId="49" applyFont="1" applyFill="1" applyBorder="1" applyAlignment="1">
      <alignment vertical="center" shrinkToFit="1"/>
    </xf>
    <xf numFmtId="38" fontId="0" fillId="0" borderId="72" xfId="49" applyFont="1" applyFill="1" applyBorder="1" applyAlignment="1">
      <alignment vertical="center" shrinkToFit="1"/>
    </xf>
    <xf numFmtId="38" fontId="13" fillId="0" borderId="49" xfId="49" applyFont="1" applyBorder="1" applyAlignment="1">
      <alignment horizontal="right" vertical="center" shrinkToFit="1"/>
    </xf>
    <xf numFmtId="3" fontId="0" fillId="0" borderId="16" xfId="0" applyNumberFormat="1" applyFill="1" applyBorder="1" applyAlignment="1">
      <alignment vertical="center"/>
    </xf>
    <xf numFmtId="0" fontId="0" fillId="0" borderId="50" xfId="0" applyFont="1" applyFill="1" applyBorder="1" applyAlignment="1">
      <alignment horizontal="left" vertical="center" shrinkToFit="1"/>
    </xf>
    <xf numFmtId="38" fontId="13" fillId="0" borderId="69" xfId="49" applyFont="1" applyFill="1" applyBorder="1" applyAlignment="1">
      <alignment horizontal="center" vertical="center"/>
    </xf>
    <xf numFmtId="38" fontId="13" fillId="0" borderId="58" xfId="49" applyFont="1" applyFill="1" applyBorder="1" applyAlignment="1">
      <alignment horizontal="center" vertical="center"/>
    </xf>
    <xf numFmtId="38" fontId="13" fillId="0" borderId="43" xfId="49" applyFont="1" applyFill="1" applyBorder="1" applyAlignment="1">
      <alignment horizontal="center" vertical="center"/>
    </xf>
    <xf numFmtId="38" fontId="13" fillId="0" borderId="57" xfId="49" applyFont="1" applyFill="1" applyBorder="1" applyAlignment="1">
      <alignment horizontal="center" vertical="center"/>
    </xf>
    <xf numFmtId="38" fontId="13" fillId="0" borderId="42" xfId="49" applyFont="1" applyFill="1" applyBorder="1" applyAlignment="1">
      <alignment horizontal="center" vertical="center"/>
    </xf>
    <xf numFmtId="0" fontId="0" fillId="0" borderId="73" xfId="0" applyFill="1" applyBorder="1" applyAlignment="1">
      <alignment horizontal="center" vertical="center"/>
    </xf>
    <xf numFmtId="0" fontId="0" fillId="0" borderId="50" xfId="0" applyFont="1" applyFill="1" applyBorder="1" applyAlignment="1">
      <alignment vertical="center" shrinkToFit="1"/>
    </xf>
    <xf numFmtId="178" fontId="0" fillId="0" borderId="39" xfId="42" applyNumberFormat="1" applyFont="1" applyFill="1" applyBorder="1" applyAlignment="1">
      <alignment horizontal="center" vertical="center" shrinkToFit="1"/>
    </xf>
    <xf numFmtId="0" fontId="19" fillId="0" borderId="39" xfId="0" applyFont="1" applyFill="1" applyBorder="1" applyAlignment="1">
      <alignment horizontal="left" vertical="center" indent="1" shrinkToFit="1"/>
    </xf>
    <xf numFmtId="178" fontId="19" fillId="0" borderId="74" xfId="42" applyNumberFormat="1" applyFont="1" applyFill="1" applyBorder="1" applyAlignment="1">
      <alignment horizontal="center" vertical="center"/>
    </xf>
    <xf numFmtId="178" fontId="19" fillId="0" borderId="75" xfId="42" applyNumberFormat="1" applyFont="1" applyFill="1" applyBorder="1" applyAlignment="1">
      <alignment horizontal="center" vertical="center"/>
    </xf>
    <xf numFmtId="178" fontId="19" fillId="0" borderId="76" xfId="42" applyNumberFormat="1" applyFont="1" applyFill="1" applyBorder="1" applyAlignment="1">
      <alignment horizontal="center" vertical="center"/>
    </xf>
    <xf numFmtId="178" fontId="19" fillId="0" borderId="39" xfId="42" applyNumberFormat="1" applyFont="1" applyFill="1" applyBorder="1" applyAlignment="1">
      <alignment horizontal="center" vertical="center"/>
    </xf>
    <xf numFmtId="178" fontId="19" fillId="0" borderId="77" xfId="42" applyNumberFormat="1" applyFont="1" applyFill="1" applyBorder="1" applyAlignment="1">
      <alignment horizontal="center" vertical="center"/>
    </xf>
    <xf numFmtId="10" fontId="0" fillId="0" borderId="69" xfId="42" applyNumberFormat="1" applyFont="1" applyFill="1" applyBorder="1" applyAlignment="1">
      <alignment horizontal="right" vertical="center"/>
    </xf>
    <xf numFmtId="10" fontId="0" fillId="0" borderId="43" xfId="42" applyNumberFormat="1" applyFont="1" applyFill="1" applyBorder="1" applyAlignment="1">
      <alignment horizontal="right" vertical="center"/>
    </xf>
    <xf numFmtId="10" fontId="0" fillId="0" borderId="42" xfId="42" applyNumberFormat="1" applyFont="1" applyFill="1" applyBorder="1" applyAlignment="1">
      <alignment horizontal="right" vertical="center"/>
    </xf>
    <xf numFmtId="0" fontId="0" fillId="0" borderId="78" xfId="0" applyFont="1" applyFill="1" applyBorder="1" applyAlignment="1">
      <alignment horizontal="left" vertical="center" indent="1" shrinkToFit="1"/>
    </xf>
    <xf numFmtId="38" fontId="0" fillId="0" borderId="78" xfId="49" applyFont="1" applyFill="1" applyBorder="1" applyAlignment="1">
      <alignment horizontal="left" vertical="center" wrapText="1"/>
    </xf>
    <xf numFmtId="38" fontId="0" fillId="0" borderId="79" xfId="49" applyFont="1" applyFill="1" applyBorder="1" applyAlignment="1">
      <alignment horizontal="left" vertical="center" wrapText="1"/>
    </xf>
    <xf numFmtId="38" fontId="0" fillId="0" borderId="58" xfId="49" applyFill="1" applyBorder="1" applyAlignment="1">
      <alignment horizontal="right" vertical="center"/>
    </xf>
    <xf numFmtId="38" fontId="0" fillId="0" borderId="80" xfId="49" applyFill="1" applyBorder="1" applyAlignment="1">
      <alignment horizontal="right" vertical="center"/>
    </xf>
    <xf numFmtId="38" fontId="0" fillId="0" borderId="42" xfId="49" applyFill="1" applyBorder="1" applyAlignment="1">
      <alignment horizontal="right" vertical="center"/>
    </xf>
    <xf numFmtId="38" fontId="0" fillId="0" borderId="81" xfId="49" applyFill="1" applyBorder="1" applyAlignment="1">
      <alignment horizontal="right" vertical="center"/>
    </xf>
    <xf numFmtId="0" fontId="0" fillId="0" borderId="82" xfId="0" applyFont="1" applyFill="1" applyBorder="1" applyAlignment="1">
      <alignment horizontal="left" vertical="center" indent="1" shrinkToFit="1"/>
    </xf>
    <xf numFmtId="0" fontId="15" fillId="0" borderId="69" xfId="0" applyFont="1" applyFill="1" applyBorder="1" applyAlignment="1">
      <alignment horizontal="center" vertical="distributed"/>
    </xf>
    <xf numFmtId="0" fontId="15" fillId="0" borderId="58" xfId="0" applyFont="1" applyFill="1" applyBorder="1" applyAlignment="1">
      <alignment horizontal="center" vertical="distributed"/>
    </xf>
    <xf numFmtId="0" fontId="15" fillId="0" borderId="58" xfId="0" applyFont="1" applyFill="1" applyBorder="1" applyAlignment="1">
      <alignment horizontal="left" vertical="top" wrapText="1"/>
    </xf>
    <xf numFmtId="0" fontId="0" fillId="0" borderId="50" xfId="0" applyFill="1" applyBorder="1" applyAlignment="1">
      <alignment horizontal="left" vertical="center" indent="1" shrinkToFit="1"/>
    </xf>
    <xf numFmtId="38" fontId="0" fillId="0" borderId="57" xfId="49" applyFont="1" applyFill="1" applyBorder="1" applyAlignment="1">
      <alignment horizontal="center" vertical="center"/>
    </xf>
    <xf numFmtId="38" fontId="0" fillId="0" borderId="58" xfId="49" applyFont="1" applyFill="1" applyBorder="1" applyAlignment="1">
      <alignment horizontal="center" vertical="center"/>
    </xf>
    <xf numFmtId="38" fontId="0" fillId="0" borderId="42" xfId="49" applyFont="1" applyFill="1" applyBorder="1" applyAlignment="1">
      <alignment horizontal="center" vertical="center"/>
    </xf>
    <xf numFmtId="38" fontId="0" fillId="0" borderId="69" xfId="49" applyFont="1" applyFill="1" applyBorder="1" applyAlignment="1">
      <alignment horizontal="center" vertical="center"/>
    </xf>
    <xf numFmtId="38" fontId="0" fillId="0" borderId="43" xfId="49" applyFont="1" applyFill="1" applyBorder="1" applyAlignment="1">
      <alignment horizontal="center" vertical="center"/>
    </xf>
    <xf numFmtId="0" fontId="0" fillId="0" borderId="50" xfId="0" applyFill="1" applyBorder="1" applyAlignment="1">
      <alignment horizontal="center" vertical="center"/>
    </xf>
    <xf numFmtId="0" fontId="0" fillId="0" borderId="50" xfId="0" applyFont="1" applyFill="1" applyBorder="1" applyAlignment="1">
      <alignment horizontal="left" vertical="center" indent="1" shrinkToFit="1"/>
    </xf>
    <xf numFmtId="0" fontId="0" fillId="0" borderId="58" xfId="0" applyFill="1" applyBorder="1" applyAlignment="1">
      <alignment horizontal="center" vertical="center"/>
    </xf>
    <xf numFmtId="0" fontId="0" fillId="0" borderId="57" xfId="0" applyFill="1" applyBorder="1" applyAlignment="1">
      <alignment horizontal="center" vertical="center"/>
    </xf>
    <xf numFmtId="0" fontId="13" fillId="0" borderId="43" xfId="0" applyFont="1" applyFill="1" applyBorder="1" applyAlignment="1">
      <alignment horizontal="left" vertical="center" shrinkToFit="1"/>
    </xf>
    <xf numFmtId="38" fontId="0" fillId="0" borderId="58" xfId="49" applyFill="1" applyBorder="1" applyAlignment="1">
      <alignment vertical="center"/>
    </xf>
    <xf numFmtId="180" fontId="0" fillId="0" borderId="58" xfId="42" applyNumberFormat="1" applyFill="1" applyBorder="1" applyAlignment="1">
      <alignment vertical="center"/>
    </xf>
    <xf numFmtId="0" fontId="5" fillId="0" borderId="42" xfId="0" applyFont="1" applyFill="1" applyBorder="1" applyAlignment="1">
      <alignment vertical="center" wrapText="1"/>
    </xf>
    <xf numFmtId="38" fontId="0" fillId="0" borderId="17" xfId="49" applyFont="1" applyFill="1" applyBorder="1" applyAlignment="1">
      <alignment horizontal="right" vertical="center"/>
    </xf>
    <xf numFmtId="38" fontId="19" fillId="0" borderId="21" xfId="49" applyFont="1" applyFill="1" applyBorder="1" applyAlignment="1">
      <alignment horizontal="center" vertical="center" wrapText="1"/>
    </xf>
    <xf numFmtId="38" fontId="19" fillId="0" borderId="41" xfId="49" applyFont="1" applyFill="1" applyBorder="1" applyAlignment="1">
      <alignment horizontal="center" vertical="center" wrapText="1"/>
    </xf>
    <xf numFmtId="183" fontId="0" fillId="0" borderId="58" xfId="49" applyNumberFormat="1" applyFont="1" applyFill="1" applyBorder="1" applyAlignment="1">
      <alignment horizontal="right" vertical="center" shrinkToFit="1"/>
    </xf>
    <xf numFmtId="183" fontId="0" fillId="0" borderId="16" xfId="49" applyNumberFormat="1" applyFont="1" applyFill="1" applyBorder="1" applyAlignment="1">
      <alignment horizontal="right" vertical="center" shrinkToFit="1"/>
    </xf>
    <xf numFmtId="183" fontId="0" fillId="0" borderId="24" xfId="49" applyNumberFormat="1" applyFont="1" applyBorder="1" applyAlignment="1">
      <alignment horizontal="right" vertical="center" shrinkToFit="1"/>
    </xf>
    <xf numFmtId="183" fontId="0" fillId="0" borderId="74" xfId="49" applyNumberFormat="1" applyFont="1" applyFill="1" applyBorder="1" applyAlignment="1">
      <alignment horizontal="right" vertical="center"/>
    </xf>
    <xf numFmtId="183" fontId="0" fillId="0" borderId="16" xfId="49" applyNumberFormat="1" applyFont="1" applyFill="1" applyBorder="1" applyAlignment="1">
      <alignment horizontal="right" vertical="center"/>
    </xf>
    <xf numFmtId="183" fontId="0" fillId="0" borderId="16" xfId="49" applyNumberFormat="1" applyFont="1" applyFill="1" applyBorder="1" applyAlignment="1">
      <alignment horizontal="right" vertical="center"/>
    </xf>
    <xf numFmtId="183" fontId="0" fillId="0" borderId="24" xfId="49" applyNumberFormat="1" applyFont="1" applyBorder="1" applyAlignment="1">
      <alignment horizontal="right" vertical="center"/>
    </xf>
    <xf numFmtId="183" fontId="0" fillId="0" borderId="50" xfId="49" applyNumberFormat="1" applyFont="1" applyFill="1" applyBorder="1" applyAlignment="1">
      <alignment horizontal="right" vertical="center" shrinkToFit="1"/>
    </xf>
    <xf numFmtId="183" fontId="0" fillId="0" borderId="69" xfId="49" applyNumberFormat="1" applyFont="1" applyFill="1" applyBorder="1" applyAlignment="1">
      <alignment horizontal="right" vertical="center" shrinkToFit="1"/>
    </xf>
    <xf numFmtId="183" fontId="0" fillId="0" borderId="27" xfId="49" applyNumberFormat="1" applyFont="1" applyFill="1" applyBorder="1" applyAlignment="1">
      <alignment horizontal="right" vertical="center" shrinkToFit="1"/>
    </xf>
    <xf numFmtId="183" fontId="0" fillId="0" borderId="17" xfId="49" applyNumberFormat="1" applyFont="1" applyFill="1" applyBorder="1" applyAlignment="1">
      <alignment horizontal="right" vertical="center" shrinkToFit="1"/>
    </xf>
    <xf numFmtId="183" fontId="0" fillId="0" borderId="22" xfId="49" applyNumberFormat="1" applyFont="1" applyBorder="1" applyAlignment="1">
      <alignment horizontal="right" vertical="center" shrinkToFit="1"/>
    </xf>
    <xf numFmtId="183" fontId="0" fillId="0" borderId="23" xfId="49" applyNumberFormat="1" applyFont="1" applyBorder="1" applyAlignment="1">
      <alignment horizontal="right" vertical="center" shrinkToFit="1"/>
    </xf>
    <xf numFmtId="184" fontId="19" fillId="0" borderId="83" xfId="49" applyNumberFormat="1" applyFont="1" applyFill="1" applyBorder="1" applyAlignment="1">
      <alignment horizontal="right" vertical="center" shrinkToFit="1"/>
    </xf>
    <xf numFmtId="184" fontId="19" fillId="0" borderId="74" xfId="49" applyNumberFormat="1" applyFont="1" applyFill="1" applyBorder="1" applyAlignment="1">
      <alignment horizontal="right" vertical="center" shrinkToFit="1"/>
    </xf>
    <xf numFmtId="184" fontId="19" fillId="18" borderId="44" xfId="49" applyNumberFormat="1" applyFont="1" applyFill="1" applyBorder="1" applyAlignment="1">
      <alignment horizontal="right" vertical="center" shrinkToFit="1"/>
    </xf>
    <xf numFmtId="184" fontId="0" fillId="18" borderId="16" xfId="0" applyNumberFormat="1" applyFill="1" applyBorder="1" applyAlignment="1">
      <alignment horizontal="right" vertical="center" shrinkToFit="1"/>
    </xf>
    <xf numFmtId="184" fontId="19" fillId="0" borderId="44" xfId="49" applyNumberFormat="1" applyFont="1" applyFill="1" applyBorder="1" applyAlignment="1">
      <alignment horizontal="right" vertical="center" shrinkToFit="1"/>
    </xf>
    <xf numFmtId="184" fontId="19" fillId="0" borderId="16" xfId="49" applyNumberFormat="1" applyFont="1" applyFill="1" applyBorder="1" applyAlignment="1">
      <alignment horizontal="right" vertical="center" shrinkToFit="1"/>
    </xf>
    <xf numFmtId="184" fontId="19" fillId="18" borderId="16" xfId="49" applyNumberFormat="1" applyFont="1" applyFill="1" applyBorder="1" applyAlignment="1">
      <alignment horizontal="right" vertical="center" shrinkToFit="1"/>
    </xf>
    <xf numFmtId="184" fontId="0" fillId="0" borderId="16" xfId="0" applyNumberFormat="1" applyFill="1" applyBorder="1" applyAlignment="1">
      <alignment horizontal="right" vertical="center" shrinkToFit="1"/>
    </xf>
    <xf numFmtId="184" fontId="19" fillId="0" borderId="22" xfId="49" applyNumberFormat="1" applyFont="1" applyFill="1" applyBorder="1" applyAlignment="1">
      <alignment horizontal="right" vertical="center" shrinkToFit="1"/>
    </xf>
    <xf numFmtId="184" fontId="20" fillId="0" borderId="28" xfId="0" applyNumberFormat="1" applyFont="1" applyBorder="1" applyAlignment="1">
      <alignment horizontal="right" vertical="center" shrinkToFit="1"/>
    </xf>
    <xf numFmtId="184" fontId="19" fillId="0" borderId="77" xfId="49" applyNumberFormat="1" applyFont="1" applyFill="1" applyBorder="1" applyAlignment="1">
      <alignment horizontal="right" vertical="center" shrinkToFit="1"/>
    </xf>
    <xf numFmtId="184" fontId="0" fillId="18" borderId="44" xfId="0" applyNumberFormat="1" applyFill="1" applyBorder="1" applyAlignment="1">
      <alignment horizontal="right" vertical="center" shrinkToFit="1"/>
    </xf>
    <xf numFmtId="184" fontId="0" fillId="0" borderId="44" xfId="0" applyNumberFormat="1" applyFill="1" applyBorder="1" applyAlignment="1">
      <alignment horizontal="right" vertical="center" shrinkToFit="1"/>
    </xf>
    <xf numFmtId="184" fontId="19" fillId="0" borderId="23" xfId="49" applyNumberFormat="1" applyFont="1" applyFill="1" applyBorder="1" applyAlignment="1">
      <alignment horizontal="right" vertical="center" shrinkToFit="1"/>
    </xf>
    <xf numFmtId="184" fontId="20" fillId="0" borderId="23" xfId="49" applyNumberFormat="1" applyFont="1" applyBorder="1" applyAlignment="1">
      <alignment horizontal="right" vertical="center" shrinkToFit="1"/>
    </xf>
    <xf numFmtId="184" fontId="19" fillId="0" borderId="28" xfId="49" applyNumberFormat="1" applyFont="1" applyFill="1" applyBorder="1" applyAlignment="1">
      <alignment horizontal="right" vertical="center" shrinkToFit="1"/>
    </xf>
    <xf numFmtId="183" fontId="0" fillId="0" borderId="57" xfId="49" applyNumberFormat="1" applyFont="1" applyFill="1" applyBorder="1" applyAlignment="1">
      <alignment horizontal="right" vertical="center" shrinkToFit="1"/>
    </xf>
    <xf numFmtId="183" fontId="0" fillId="0" borderId="43" xfId="49" applyNumberFormat="1" applyFont="1" applyFill="1" applyBorder="1" applyAlignment="1">
      <alignment horizontal="right" vertical="center" shrinkToFit="1"/>
    </xf>
    <xf numFmtId="183" fontId="0" fillId="0" borderId="44" xfId="49" applyNumberFormat="1" applyFill="1" applyBorder="1" applyAlignment="1">
      <alignment horizontal="right" vertical="center" shrinkToFit="1"/>
    </xf>
    <xf numFmtId="183" fontId="0" fillId="0" borderId="41" xfId="49" applyNumberFormat="1" applyFont="1" applyFill="1" applyBorder="1" applyAlignment="1">
      <alignment horizontal="right" vertical="center" shrinkToFit="1"/>
    </xf>
    <xf numFmtId="183" fontId="0" fillId="0" borderId="41" xfId="49" applyNumberFormat="1" applyFill="1" applyBorder="1" applyAlignment="1">
      <alignment horizontal="right" vertical="center" shrinkToFit="1"/>
    </xf>
    <xf numFmtId="183" fontId="0" fillId="0" borderId="44" xfId="49" applyNumberFormat="1" applyFont="1" applyFill="1" applyBorder="1" applyAlignment="1">
      <alignment horizontal="right" vertical="center" shrinkToFit="1"/>
    </xf>
    <xf numFmtId="183" fontId="0" fillId="0" borderId="43" xfId="49" applyNumberFormat="1" applyFill="1" applyBorder="1" applyAlignment="1">
      <alignment horizontal="right" vertical="center" shrinkToFit="1"/>
    </xf>
    <xf numFmtId="183" fontId="0" fillId="0" borderId="84" xfId="49" applyNumberFormat="1" applyFont="1" applyFill="1" applyBorder="1" applyAlignment="1">
      <alignment horizontal="right" vertical="center" shrinkToFit="1"/>
    </xf>
    <xf numFmtId="183" fontId="0" fillId="0" borderId="63" xfId="49" applyNumberFormat="1" applyFill="1" applyBorder="1" applyAlignment="1">
      <alignment horizontal="right" vertical="center" shrinkToFit="1"/>
    </xf>
    <xf numFmtId="183" fontId="0" fillId="0" borderId="28" xfId="49" applyNumberFormat="1" applyFont="1" applyFill="1" applyBorder="1" applyAlignment="1">
      <alignment horizontal="right" vertical="center" shrinkToFit="1"/>
    </xf>
    <xf numFmtId="183" fontId="0" fillId="0" borderId="26" xfId="49" applyNumberFormat="1" applyFont="1" applyFill="1" applyBorder="1" applyAlignment="1">
      <alignment horizontal="right" vertical="center" shrinkToFit="1"/>
    </xf>
    <xf numFmtId="183" fontId="0" fillId="0" borderId="80" xfId="49" applyNumberFormat="1" applyFill="1" applyBorder="1" applyAlignment="1">
      <alignment horizontal="right" vertical="center" shrinkToFit="1"/>
    </xf>
    <xf numFmtId="183" fontId="0" fillId="0" borderId="46" xfId="49" applyNumberFormat="1" applyFill="1" applyBorder="1" applyAlignment="1">
      <alignment horizontal="right" vertical="center" shrinkToFit="1"/>
    </xf>
    <xf numFmtId="183" fontId="0" fillId="0" borderId="23" xfId="49" applyNumberFormat="1" applyFill="1" applyBorder="1" applyAlignment="1">
      <alignment horizontal="right" vertical="center" shrinkToFit="1"/>
    </xf>
    <xf numFmtId="183" fontId="0" fillId="0" borderId="83" xfId="49" applyNumberFormat="1" applyFill="1" applyBorder="1" applyAlignment="1">
      <alignment horizontal="right" vertical="center" shrinkToFit="1"/>
    </xf>
    <xf numFmtId="38" fontId="5" fillId="0" borderId="24" xfId="49" applyFont="1" applyBorder="1" applyAlignment="1">
      <alignment horizontal="center" vertical="center"/>
    </xf>
    <xf numFmtId="38" fontId="5" fillId="0" borderId="49" xfId="49" applyFont="1" applyBorder="1" applyAlignment="1">
      <alignment horizontal="center" vertical="center"/>
    </xf>
    <xf numFmtId="178" fontId="0" fillId="0" borderId="74" xfId="42" applyNumberFormat="1" applyFont="1" applyFill="1" applyBorder="1" applyAlignment="1">
      <alignment horizontal="center" vertical="center" shrinkToFit="1"/>
    </xf>
    <xf numFmtId="10" fontId="19" fillId="0" borderId="57" xfId="0" applyNumberFormat="1" applyFont="1" applyFill="1" applyBorder="1" applyAlignment="1">
      <alignment horizontal="center" vertical="center" wrapText="1"/>
    </xf>
    <xf numFmtId="10" fontId="19" fillId="0" borderId="58" xfId="0" applyNumberFormat="1" applyFont="1" applyFill="1" applyBorder="1" applyAlignment="1">
      <alignment horizontal="center" vertical="center" wrapText="1"/>
    </xf>
    <xf numFmtId="10" fontId="19" fillId="0" borderId="42" xfId="0" applyNumberFormat="1" applyFont="1" applyFill="1" applyBorder="1" applyAlignment="1">
      <alignment horizontal="center" vertical="center" wrapText="1"/>
    </xf>
    <xf numFmtId="38" fontId="19" fillId="0" borderId="57" xfId="49" applyFont="1" applyFill="1" applyBorder="1" applyAlignment="1">
      <alignment horizontal="center" vertical="center"/>
    </xf>
    <xf numFmtId="38" fontId="19" fillId="0" borderId="58" xfId="49" applyFont="1" applyFill="1" applyBorder="1" applyAlignment="1">
      <alignment horizontal="center" vertical="center"/>
    </xf>
    <xf numFmtId="38" fontId="19" fillId="0" borderId="42" xfId="49" applyFont="1" applyFill="1" applyBorder="1" applyAlignment="1">
      <alignment horizontal="center" vertical="center"/>
    </xf>
    <xf numFmtId="38" fontId="19" fillId="0" borderId="69" xfId="49" applyFont="1" applyFill="1" applyBorder="1" applyAlignment="1">
      <alignment horizontal="center" vertical="center" shrinkToFit="1"/>
    </xf>
    <xf numFmtId="38" fontId="19" fillId="0" borderId="42" xfId="49" applyFont="1" applyFill="1" applyBorder="1" applyAlignment="1">
      <alignment horizontal="center" vertical="center" shrinkToFit="1"/>
    </xf>
    <xf numFmtId="38" fontId="19" fillId="0" borderId="27" xfId="49" applyFont="1" applyFill="1" applyBorder="1" applyAlignment="1">
      <alignment horizontal="center" vertical="center" wrapText="1"/>
    </xf>
    <xf numFmtId="0" fontId="19" fillId="0" borderId="44" xfId="0" applyFont="1" applyFill="1" applyBorder="1" applyAlignment="1">
      <alignment horizontal="center" vertical="center" wrapText="1"/>
    </xf>
    <xf numFmtId="0" fontId="19" fillId="0" borderId="16" xfId="0" applyFont="1" applyFill="1" applyBorder="1" applyAlignment="1">
      <alignment horizontal="center" vertical="center" wrapText="1"/>
    </xf>
    <xf numFmtId="0" fontId="19" fillId="0" borderId="21" xfId="0" applyFont="1" applyFill="1" applyBorder="1" applyAlignment="1">
      <alignment horizontal="center" vertical="center" wrapText="1"/>
    </xf>
    <xf numFmtId="38" fontId="19" fillId="0" borderId="44" xfId="49" applyFont="1" applyFill="1" applyBorder="1" applyAlignment="1">
      <alignment horizontal="center" vertical="center" wrapText="1"/>
    </xf>
    <xf numFmtId="38" fontId="19" fillId="0" borderId="16" xfId="49" applyFont="1" applyFill="1" applyBorder="1" applyAlignment="1">
      <alignment horizontal="center" vertical="center" wrapText="1"/>
    </xf>
    <xf numFmtId="0" fontId="0" fillId="0" borderId="27" xfId="0" applyFill="1" applyBorder="1" applyAlignment="1">
      <alignment vertical="center" shrinkToFit="1"/>
    </xf>
    <xf numFmtId="0" fontId="0" fillId="0" borderId="21" xfId="0" applyFill="1" applyBorder="1" applyAlignment="1">
      <alignment horizontal="distributed"/>
    </xf>
    <xf numFmtId="0" fontId="0" fillId="0" borderId="85" xfId="0" applyFill="1" applyBorder="1" applyAlignment="1">
      <alignment horizontal="distributed"/>
    </xf>
    <xf numFmtId="183" fontId="13" fillId="0" borderId="57" xfId="49" applyNumberFormat="1" applyFont="1" applyFill="1" applyBorder="1" applyAlignment="1">
      <alignment horizontal="right" vertical="center" shrinkToFit="1"/>
    </xf>
    <xf numFmtId="183" fontId="13" fillId="0" borderId="44" xfId="49" applyNumberFormat="1" applyFont="1" applyFill="1" applyBorder="1" applyAlignment="1">
      <alignment horizontal="right" vertical="center" shrinkToFit="1"/>
    </xf>
    <xf numFmtId="183" fontId="13" fillId="0" borderId="28" xfId="49" applyNumberFormat="1" applyFont="1" applyBorder="1" applyAlignment="1">
      <alignment horizontal="right" vertical="center" shrinkToFit="1"/>
    </xf>
    <xf numFmtId="184" fontId="13" fillId="0" borderId="65" xfId="49" applyNumberFormat="1" applyFont="1" applyFill="1" applyBorder="1" applyAlignment="1">
      <alignment horizontal="right" vertical="center"/>
    </xf>
    <xf numFmtId="184" fontId="13" fillId="0" borderId="48" xfId="49" applyNumberFormat="1" applyFont="1" applyBorder="1" applyAlignment="1">
      <alignment horizontal="right" vertical="center"/>
    </xf>
    <xf numFmtId="183" fontId="0" fillId="0" borderId="57" xfId="49" applyNumberFormat="1" applyFont="1" applyFill="1" applyBorder="1" applyAlignment="1">
      <alignment horizontal="center" vertical="center"/>
    </xf>
    <xf numFmtId="183" fontId="0" fillId="0" borderId="58" xfId="49" applyNumberFormat="1" applyFont="1" applyFill="1" applyBorder="1" applyAlignment="1">
      <alignment horizontal="center" vertical="center"/>
    </xf>
    <xf numFmtId="183" fontId="0" fillId="0" borderId="69" xfId="49" applyNumberFormat="1" applyFont="1" applyFill="1" applyBorder="1" applyAlignment="1">
      <alignment horizontal="center" vertical="center"/>
    </xf>
    <xf numFmtId="183" fontId="0" fillId="0" borderId="10" xfId="49" applyNumberFormat="1" applyFont="1" applyFill="1" applyBorder="1" applyAlignment="1">
      <alignment horizontal="center" vertical="center"/>
    </xf>
    <xf numFmtId="183" fontId="0" fillId="0" borderId="44" xfId="49" applyNumberFormat="1" applyFont="1" applyFill="1" applyBorder="1" applyAlignment="1">
      <alignment horizontal="center" vertical="center"/>
    </xf>
    <xf numFmtId="183" fontId="0" fillId="0" borderId="16" xfId="49" applyNumberFormat="1" applyFont="1" applyFill="1" applyBorder="1" applyAlignment="1">
      <alignment horizontal="center" vertical="center"/>
    </xf>
    <xf numFmtId="183" fontId="0" fillId="0" borderId="17" xfId="49" applyNumberFormat="1" applyFont="1" applyFill="1" applyBorder="1" applyAlignment="1">
      <alignment horizontal="center" vertical="center"/>
    </xf>
    <xf numFmtId="183" fontId="0" fillId="0" borderId="61" xfId="49" applyNumberFormat="1" applyFont="1" applyFill="1" applyBorder="1" applyAlignment="1">
      <alignment horizontal="center" vertical="center"/>
    </xf>
    <xf numFmtId="183" fontId="0" fillId="0" borderId="21" xfId="49" applyNumberFormat="1" applyFont="1" applyFill="1" applyBorder="1" applyAlignment="1">
      <alignment horizontal="center" vertical="center"/>
    </xf>
    <xf numFmtId="183" fontId="0" fillId="0" borderId="48" xfId="49" applyNumberFormat="1" applyFont="1" applyBorder="1" applyAlignment="1">
      <alignment horizontal="center" vertical="center"/>
    </xf>
    <xf numFmtId="183" fontId="0" fillId="0" borderId="24" xfId="49" applyNumberFormat="1" applyFont="1" applyBorder="1" applyAlignment="1">
      <alignment horizontal="center" vertical="center"/>
    </xf>
    <xf numFmtId="183" fontId="0" fillId="0" borderId="23" xfId="49" applyNumberFormat="1" applyFont="1" applyBorder="1" applyAlignment="1">
      <alignment horizontal="center" vertical="center"/>
    </xf>
    <xf numFmtId="183" fontId="0" fillId="0" borderId="86" xfId="49" applyNumberFormat="1" applyFont="1" applyBorder="1" applyAlignment="1">
      <alignment horizontal="center" vertical="center"/>
    </xf>
    <xf numFmtId="38" fontId="0" fillId="0" borderId="24" xfId="0" applyNumberFormat="1" applyFont="1" applyFill="1" applyBorder="1" applyAlignment="1">
      <alignment horizontal="center" vertical="center"/>
    </xf>
    <xf numFmtId="38" fontId="0" fillId="0" borderId="58" xfId="49" applyFont="1" applyFill="1" applyBorder="1" applyAlignment="1">
      <alignment horizontal="center" vertical="center" shrinkToFit="1"/>
    </xf>
    <xf numFmtId="38" fontId="0" fillId="0" borderId="16" xfId="49" applyFont="1" applyFill="1" applyBorder="1" applyAlignment="1">
      <alignment horizontal="center" vertical="center" shrinkToFit="1"/>
    </xf>
    <xf numFmtId="38" fontId="0" fillId="0" borderId="24" xfId="0" applyNumberFormat="1" applyFont="1" applyFill="1" applyBorder="1" applyAlignment="1">
      <alignment horizontal="center" vertical="center" shrinkToFit="1"/>
    </xf>
    <xf numFmtId="38" fontId="0" fillId="0" borderId="21" xfId="49" applyFont="1" applyFill="1" applyBorder="1" applyAlignment="1">
      <alignment horizontal="center" vertical="center" shrinkToFit="1"/>
    </xf>
    <xf numFmtId="38" fontId="0" fillId="0" borderId="21" xfId="49" applyFont="1" applyFill="1" applyBorder="1" applyAlignment="1">
      <alignment horizontal="center" vertical="center" shrinkToFit="1"/>
    </xf>
    <xf numFmtId="38" fontId="0" fillId="0" borderId="64" xfId="49" applyFont="1" applyFill="1" applyBorder="1" applyAlignment="1">
      <alignment horizontal="center" vertical="center" shrinkToFit="1"/>
    </xf>
    <xf numFmtId="38" fontId="0" fillId="0" borderId="25" xfId="49" applyFont="1" applyFill="1" applyBorder="1" applyAlignment="1">
      <alignment horizontal="center" vertical="center" shrinkToFit="1"/>
    </xf>
    <xf numFmtId="183" fontId="0" fillId="0" borderId="58" xfId="49" applyNumberFormat="1" applyFont="1" applyFill="1" applyBorder="1" applyAlignment="1">
      <alignment horizontal="center" vertical="center" shrinkToFit="1"/>
    </xf>
    <xf numFmtId="183" fontId="0" fillId="0" borderId="16" xfId="49" applyNumberFormat="1" applyFont="1" applyFill="1" applyBorder="1" applyAlignment="1">
      <alignment horizontal="center" vertical="center" shrinkToFit="1"/>
    </xf>
    <xf numFmtId="183" fontId="0" fillId="0" borderId="70" xfId="49" applyNumberFormat="1" applyFont="1" applyFill="1" applyBorder="1" applyAlignment="1">
      <alignment horizontal="center" vertical="center" shrinkToFit="1"/>
    </xf>
    <xf numFmtId="10" fontId="0" fillId="0" borderId="58" xfId="42" applyNumberFormat="1" applyFont="1" applyFill="1" applyBorder="1" applyAlignment="1">
      <alignment horizontal="center" vertical="center" shrinkToFit="1"/>
    </xf>
    <xf numFmtId="10" fontId="0" fillId="0" borderId="53" xfId="42" applyNumberFormat="1" applyFont="1" applyFill="1" applyBorder="1" applyAlignment="1">
      <alignment horizontal="center" vertical="center" shrinkToFit="1"/>
    </xf>
    <xf numFmtId="10" fontId="0" fillId="0" borderId="24" xfId="42" applyNumberFormat="1" applyFont="1" applyFill="1" applyBorder="1" applyAlignment="1">
      <alignment horizontal="center" vertical="center" shrinkToFit="1"/>
    </xf>
    <xf numFmtId="0" fontId="0" fillId="0" borderId="22" xfId="0" applyFont="1" applyFill="1" applyBorder="1" applyAlignment="1">
      <alignment horizontal="left" vertical="center" indent="1" shrinkToFit="1"/>
    </xf>
    <xf numFmtId="0" fontId="0" fillId="0" borderId="39" xfId="0" applyFont="1" applyFill="1" applyBorder="1" applyAlignment="1">
      <alignment horizontal="left" vertical="center" indent="1" shrinkToFit="1"/>
    </xf>
    <xf numFmtId="38" fontId="0" fillId="0" borderId="83" xfId="49" applyFill="1" applyBorder="1" applyAlignment="1">
      <alignment horizontal="right" vertical="center"/>
    </xf>
    <xf numFmtId="0" fontId="0" fillId="0" borderId="22" xfId="0" applyFont="1" applyFill="1" applyBorder="1" applyAlignment="1">
      <alignment horizontal="left" vertical="center" indent="1" shrinkToFit="1"/>
    </xf>
    <xf numFmtId="38" fontId="0" fillId="0" borderId="28" xfId="49" applyFill="1" applyBorder="1" applyAlignment="1">
      <alignment horizontal="right" vertical="center"/>
    </xf>
    <xf numFmtId="183" fontId="0" fillId="0" borderId="41" xfId="49" applyNumberFormat="1" applyFont="1" applyFill="1" applyBorder="1" applyAlignment="1">
      <alignment horizontal="right" vertical="center" shrinkToFit="1"/>
    </xf>
    <xf numFmtId="0" fontId="0" fillId="0" borderId="13" xfId="0" applyFont="1" applyBorder="1" applyAlignment="1">
      <alignment horizontal="center" vertical="center"/>
    </xf>
    <xf numFmtId="0" fontId="15" fillId="0" borderId="0" xfId="0" applyFont="1" applyFill="1" applyBorder="1" applyAlignment="1">
      <alignment horizontal="left" vertical="top" wrapText="1"/>
    </xf>
    <xf numFmtId="183" fontId="0" fillId="0" borderId="53" xfId="49" applyNumberFormat="1" applyFont="1" applyFill="1" applyBorder="1" applyAlignment="1">
      <alignment horizontal="right" vertical="center" shrinkToFit="1"/>
    </xf>
    <xf numFmtId="178" fontId="0" fillId="0" borderId="71" xfId="42" applyNumberFormat="1" applyFont="1" applyFill="1" applyBorder="1" applyAlignment="1">
      <alignment horizontal="right" vertical="center" shrinkToFit="1"/>
    </xf>
    <xf numFmtId="183" fontId="0" fillId="0" borderId="11" xfId="49" applyNumberFormat="1" applyFont="1" applyFill="1" applyBorder="1" applyAlignment="1">
      <alignment horizontal="right" vertical="center"/>
    </xf>
    <xf numFmtId="178" fontId="0" fillId="0" borderId="87" xfId="42" applyNumberFormat="1" applyFont="1" applyFill="1" applyBorder="1" applyAlignment="1">
      <alignment horizontal="right" vertical="center" shrinkToFit="1"/>
    </xf>
    <xf numFmtId="178" fontId="0" fillId="0" borderId="40" xfId="42" applyNumberFormat="1" applyFont="1" applyFill="1" applyBorder="1" applyAlignment="1">
      <alignment horizontal="center" vertical="center" shrinkToFit="1"/>
    </xf>
    <xf numFmtId="183" fontId="0" fillId="0" borderId="54" xfId="49" applyNumberFormat="1" applyFont="1" applyFill="1" applyBorder="1" applyAlignment="1">
      <alignment horizontal="right" vertical="center" shrinkToFit="1"/>
    </xf>
    <xf numFmtId="183" fontId="0" fillId="0" borderId="46" xfId="49" applyNumberFormat="1" applyFont="1" applyFill="1" applyBorder="1" applyAlignment="1">
      <alignment horizontal="right" vertical="center" shrinkToFit="1"/>
    </xf>
    <xf numFmtId="178" fontId="0" fillId="0" borderId="53" xfId="42" applyNumberFormat="1" applyFont="1" applyFill="1" applyBorder="1" applyAlignment="1">
      <alignment horizontal="center" vertical="center" shrinkToFit="1"/>
    </xf>
    <xf numFmtId="0" fontId="0" fillId="0" borderId="75" xfId="0" applyFill="1" applyBorder="1" applyAlignment="1">
      <alignment horizontal="center" vertical="center" shrinkToFit="1"/>
    </xf>
    <xf numFmtId="0" fontId="0" fillId="0" borderId="42" xfId="0" applyFill="1" applyBorder="1" applyAlignment="1">
      <alignment horizontal="center" vertical="center" shrinkToFit="1"/>
    </xf>
    <xf numFmtId="0" fontId="19" fillId="0" borderId="56" xfId="0" applyFont="1" applyFill="1" applyBorder="1" applyAlignment="1">
      <alignment horizontal="left" vertical="center" indent="1" shrinkToFit="1"/>
    </xf>
    <xf numFmtId="184" fontId="19" fillId="0" borderId="13" xfId="49" applyNumberFormat="1" applyFont="1" applyFill="1" applyBorder="1" applyAlignment="1">
      <alignment horizontal="right" vertical="center" shrinkToFit="1"/>
    </xf>
    <xf numFmtId="184" fontId="19" fillId="0" borderId="11" xfId="49" applyNumberFormat="1" applyFont="1" applyFill="1" applyBorder="1" applyAlignment="1">
      <alignment horizontal="right" vertical="center" shrinkToFit="1"/>
    </xf>
    <xf numFmtId="178" fontId="19" fillId="0" borderId="11" xfId="42" applyNumberFormat="1" applyFont="1" applyFill="1" applyBorder="1" applyAlignment="1">
      <alignment horizontal="center" vertical="center"/>
    </xf>
    <xf numFmtId="38" fontId="19" fillId="0" borderId="14" xfId="49" applyFont="1" applyFill="1" applyBorder="1" applyAlignment="1">
      <alignment horizontal="right" vertical="center"/>
    </xf>
    <xf numFmtId="38" fontId="19" fillId="0" borderId="63" xfId="49" applyFont="1" applyFill="1" applyBorder="1" applyAlignment="1">
      <alignment horizontal="right" vertical="center"/>
    </xf>
    <xf numFmtId="183" fontId="0" fillId="0" borderId="84" xfId="49" applyNumberFormat="1" applyFill="1" applyBorder="1" applyAlignment="1">
      <alignment horizontal="right" vertical="center" shrinkToFit="1"/>
    </xf>
    <xf numFmtId="178" fontId="0" fillId="0" borderId="71" xfId="42" applyNumberFormat="1" applyFont="1" applyFill="1" applyBorder="1" applyAlignment="1">
      <alignment horizontal="right" vertical="center"/>
    </xf>
    <xf numFmtId="10" fontId="0" fillId="0" borderId="64" xfId="42" applyNumberFormat="1" applyFont="1" applyFill="1" applyBorder="1" applyAlignment="1">
      <alignment horizontal="right" vertical="center"/>
    </xf>
    <xf numFmtId="38" fontId="0" fillId="0" borderId="88" xfId="49" applyFill="1" applyBorder="1" applyAlignment="1">
      <alignment horizontal="right" vertical="center"/>
    </xf>
    <xf numFmtId="38" fontId="0" fillId="0" borderId="70" xfId="49" applyFill="1" applyBorder="1" applyAlignment="1">
      <alignment horizontal="right" vertical="center"/>
    </xf>
    <xf numFmtId="38" fontId="0" fillId="0" borderId="71" xfId="49" applyFill="1" applyBorder="1" applyAlignment="1">
      <alignment horizontal="right" vertical="center"/>
    </xf>
    <xf numFmtId="38" fontId="0" fillId="0" borderId="53" xfId="49" applyFill="1" applyBorder="1" applyAlignment="1">
      <alignment horizontal="right" vertical="center"/>
    </xf>
    <xf numFmtId="0" fontId="0" fillId="0" borderId="54" xfId="0" applyFont="1" applyFill="1" applyBorder="1" applyAlignment="1">
      <alignment horizontal="left" vertical="center" indent="1" shrinkToFit="1"/>
    </xf>
    <xf numFmtId="38" fontId="0" fillId="0" borderId="46" xfId="49" applyFill="1" applyBorder="1" applyAlignment="1">
      <alignment horizontal="right" vertical="center"/>
    </xf>
    <xf numFmtId="183" fontId="0" fillId="0" borderId="13" xfId="49" applyNumberFormat="1" applyFill="1" applyBorder="1" applyAlignment="1">
      <alignment horizontal="right" vertical="center" shrinkToFit="1"/>
    </xf>
    <xf numFmtId="38" fontId="0" fillId="0" borderId="89" xfId="49" applyFill="1" applyBorder="1" applyAlignment="1">
      <alignment horizontal="right" vertical="center"/>
    </xf>
    <xf numFmtId="0" fontId="0" fillId="0" borderId="90" xfId="0" applyFont="1" applyFill="1" applyBorder="1" applyAlignment="1">
      <alignment horizontal="left" vertical="center" indent="1" shrinkToFit="1"/>
    </xf>
    <xf numFmtId="0" fontId="15" fillId="0" borderId="46" xfId="0" applyFont="1" applyFill="1" applyBorder="1" applyAlignment="1">
      <alignment horizontal="center" vertical="distributed"/>
    </xf>
    <xf numFmtId="0" fontId="15" fillId="0" borderId="53" xfId="0" applyFont="1" applyFill="1" applyBorder="1" applyAlignment="1">
      <alignment horizontal="center" vertical="distributed"/>
    </xf>
    <xf numFmtId="0" fontId="15" fillId="0" borderId="53" xfId="0" applyFont="1" applyFill="1" applyBorder="1" applyAlignment="1">
      <alignment horizontal="left" vertical="top" wrapText="1"/>
    </xf>
    <xf numFmtId="183" fontId="0" fillId="0" borderId="53" xfId="49" applyNumberFormat="1" applyFont="1" applyFill="1" applyBorder="1" applyAlignment="1">
      <alignment horizontal="center" vertical="center" shrinkToFit="1"/>
    </xf>
    <xf numFmtId="38" fontId="0" fillId="0" borderId="53" xfId="49" applyFont="1" applyFill="1" applyBorder="1" applyAlignment="1">
      <alignment horizontal="center" vertical="center" shrinkToFit="1"/>
    </xf>
    <xf numFmtId="38" fontId="0" fillId="0" borderId="84" xfId="49" applyFont="1" applyFill="1" applyBorder="1" applyAlignment="1">
      <alignment horizontal="center" vertical="center"/>
    </xf>
    <xf numFmtId="38" fontId="0" fillId="0" borderId="53" xfId="49" applyFont="1" applyFill="1" applyBorder="1" applyAlignment="1">
      <alignment horizontal="center" vertical="center"/>
    </xf>
    <xf numFmtId="38" fontId="0" fillId="0" borderId="64" xfId="49" applyFont="1" applyFill="1" applyBorder="1" applyAlignment="1">
      <alignment horizontal="center" vertical="center"/>
    </xf>
    <xf numFmtId="38" fontId="0" fillId="0" borderId="46" xfId="49" applyFont="1" applyFill="1" applyBorder="1" applyAlignment="1">
      <alignment horizontal="center" vertical="center"/>
    </xf>
    <xf numFmtId="38" fontId="0" fillId="0" borderId="63" xfId="49" applyFont="1" applyFill="1" applyBorder="1" applyAlignment="1">
      <alignment horizontal="center" vertical="center"/>
    </xf>
    <xf numFmtId="0" fontId="0" fillId="0" borderId="54" xfId="0" applyFill="1" applyBorder="1" applyAlignment="1">
      <alignment horizontal="center" vertical="center"/>
    </xf>
    <xf numFmtId="0" fontId="0" fillId="0" borderId="91" xfId="0" applyFont="1" applyFill="1" applyBorder="1" applyAlignment="1">
      <alignment horizontal="left" vertical="center" indent="1" shrinkToFit="1"/>
    </xf>
    <xf numFmtId="183" fontId="0" fillId="0" borderId="11" xfId="49" applyNumberFormat="1" applyFont="1" applyFill="1" applyBorder="1" applyAlignment="1">
      <alignment horizontal="center" vertical="center"/>
    </xf>
    <xf numFmtId="183" fontId="0" fillId="0" borderId="14" xfId="49" applyNumberFormat="1" applyFont="1" applyFill="1" applyBorder="1" applyAlignment="1">
      <alignment horizontal="center" vertical="center"/>
    </xf>
    <xf numFmtId="183" fontId="13" fillId="0" borderId="84" xfId="49" applyNumberFormat="1" applyFont="1" applyFill="1" applyBorder="1" applyAlignment="1">
      <alignment horizontal="right" vertical="center" shrinkToFit="1"/>
    </xf>
    <xf numFmtId="38" fontId="0" fillId="0" borderId="89" xfId="49" applyFont="1" applyFill="1" applyBorder="1" applyAlignment="1">
      <alignment vertical="center" shrinkToFit="1"/>
    </xf>
    <xf numFmtId="0" fontId="0" fillId="0" borderId="56" xfId="0" applyFont="1" applyFill="1" applyBorder="1" applyAlignment="1">
      <alignment horizontal="left" vertical="center" shrinkToFit="1"/>
    </xf>
    <xf numFmtId="38" fontId="13" fillId="0" borderId="46" xfId="49" applyFont="1" applyFill="1" applyBorder="1" applyAlignment="1">
      <alignment horizontal="center" vertical="center"/>
    </xf>
    <xf numFmtId="38" fontId="13" fillId="0" borderId="53" xfId="49" applyFont="1" applyFill="1" applyBorder="1" applyAlignment="1">
      <alignment horizontal="center" vertical="center"/>
    </xf>
    <xf numFmtId="38" fontId="13" fillId="0" borderId="63" xfId="49" applyFont="1" applyFill="1" applyBorder="1" applyAlignment="1">
      <alignment horizontal="center" vertical="center"/>
    </xf>
    <xf numFmtId="38" fontId="13" fillId="0" borderId="84" xfId="49" applyFont="1" applyFill="1" applyBorder="1" applyAlignment="1">
      <alignment horizontal="center" vertical="center"/>
    </xf>
    <xf numFmtId="38" fontId="13" fillId="0" borderId="64" xfId="49" applyFont="1" applyFill="1" applyBorder="1" applyAlignment="1">
      <alignment horizontal="center" vertical="center"/>
    </xf>
    <xf numFmtId="0" fontId="20" fillId="0" borderId="56" xfId="0" applyFont="1" applyFill="1" applyBorder="1" applyAlignment="1">
      <alignment horizontal="left" vertical="center" indent="1" shrinkToFit="1"/>
    </xf>
    <xf numFmtId="38" fontId="19" fillId="0" borderId="56" xfId="49" applyFont="1" applyFill="1" applyBorder="1" applyAlignment="1">
      <alignment horizontal="center" vertical="center"/>
    </xf>
    <xf numFmtId="0" fontId="19" fillId="0" borderId="88" xfId="0" applyFont="1" applyFill="1" applyBorder="1" applyAlignment="1">
      <alignment horizontal="center" vertical="center"/>
    </xf>
    <xf numFmtId="0" fontId="19" fillId="0" borderId="70" xfId="0" applyFont="1" applyFill="1" applyBorder="1" applyAlignment="1">
      <alignment horizontal="center" vertical="center"/>
    </xf>
    <xf numFmtId="0" fontId="19" fillId="0" borderId="71" xfId="0" applyFont="1" applyFill="1" applyBorder="1" applyAlignment="1">
      <alignment horizontal="center" vertical="center"/>
    </xf>
    <xf numFmtId="10" fontId="19" fillId="0" borderId="88" xfId="0" applyNumberFormat="1" applyFont="1" applyFill="1" applyBorder="1" applyAlignment="1">
      <alignment horizontal="center" vertical="center" wrapText="1"/>
    </xf>
    <xf numFmtId="10" fontId="19" fillId="0" borderId="70" xfId="0" applyNumberFormat="1" applyFont="1" applyFill="1" applyBorder="1" applyAlignment="1">
      <alignment horizontal="center" vertical="center" wrapText="1"/>
    </xf>
    <xf numFmtId="10" fontId="19" fillId="0" borderId="71" xfId="0" applyNumberFormat="1" applyFont="1" applyFill="1" applyBorder="1" applyAlignment="1">
      <alignment horizontal="center" vertical="center" wrapText="1"/>
    </xf>
    <xf numFmtId="38" fontId="19" fillId="0" borderId="88" xfId="49" applyFont="1" applyFill="1" applyBorder="1" applyAlignment="1">
      <alignment horizontal="center" vertical="center"/>
    </xf>
    <xf numFmtId="38" fontId="19" fillId="0" borderId="70" xfId="49" applyFont="1" applyFill="1" applyBorder="1" applyAlignment="1">
      <alignment horizontal="center" vertical="center"/>
    </xf>
    <xf numFmtId="38" fontId="19" fillId="0" borderId="71" xfId="49" applyFont="1" applyFill="1" applyBorder="1" applyAlignment="1">
      <alignment horizontal="center" vertical="center"/>
    </xf>
    <xf numFmtId="38" fontId="19" fillId="0" borderId="80" xfId="49" applyFont="1" applyFill="1" applyBorder="1" applyAlignment="1">
      <alignment horizontal="center" vertical="center" shrinkToFit="1"/>
    </xf>
    <xf numFmtId="38" fontId="19" fillId="0" borderId="64" xfId="49" applyFont="1" applyFill="1" applyBorder="1" applyAlignment="1">
      <alignment horizontal="center" vertical="center" shrinkToFit="1"/>
    </xf>
    <xf numFmtId="0" fontId="15" fillId="0" borderId="31" xfId="0" applyFont="1" applyBorder="1" applyAlignment="1">
      <alignment horizontal="center" vertical="center"/>
    </xf>
    <xf numFmtId="0" fontId="0" fillId="0" borderId="32" xfId="0" applyBorder="1" applyAlignment="1">
      <alignment horizontal="center" vertical="center"/>
    </xf>
    <xf numFmtId="0" fontId="0" fillId="0" borderId="86" xfId="0" applyBorder="1" applyAlignment="1">
      <alignment horizontal="center" vertical="center"/>
    </xf>
    <xf numFmtId="0" fontId="0" fillId="0" borderId="23" xfId="0" applyBorder="1" applyAlignment="1">
      <alignment horizontal="center" vertical="center"/>
    </xf>
    <xf numFmtId="0" fontId="0" fillId="0" borderId="31" xfId="0" applyFont="1" applyBorder="1" applyAlignment="1">
      <alignment horizontal="center" vertical="distributed"/>
    </xf>
    <xf numFmtId="0" fontId="0" fillId="0" borderId="56" xfId="0" applyFont="1" applyBorder="1" applyAlignment="1">
      <alignment horizontal="center" vertical="distributed"/>
    </xf>
    <xf numFmtId="0" fontId="0" fillId="0" borderId="32" xfId="0" applyBorder="1" applyAlignment="1">
      <alignment horizontal="distributed" vertical="distributed"/>
    </xf>
    <xf numFmtId="0" fontId="5" fillId="0" borderId="37" xfId="0" applyFont="1" applyBorder="1" applyAlignment="1">
      <alignment horizontal="center" vertical="center" wrapText="1"/>
    </xf>
    <xf numFmtId="0" fontId="25" fillId="0" borderId="0" xfId="0" applyFont="1" applyBorder="1" applyAlignment="1">
      <alignment/>
    </xf>
    <xf numFmtId="0" fontId="25" fillId="0" borderId="0" xfId="0" applyFont="1" applyAlignment="1">
      <alignment/>
    </xf>
    <xf numFmtId="0" fontId="15" fillId="0" borderId="0" xfId="0" applyFont="1" applyBorder="1" applyAlignment="1">
      <alignment vertical="top"/>
    </xf>
    <xf numFmtId="0" fontId="15" fillId="0" borderId="0" xfId="0" applyFont="1" applyBorder="1" applyAlignment="1">
      <alignment vertical="center"/>
    </xf>
    <xf numFmtId="0" fontId="13" fillId="0" borderId="48" xfId="0" applyFont="1" applyBorder="1" applyAlignment="1">
      <alignment horizontal="center" vertical="center"/>
    </xf>
    <xf numFmtId="0" fontId="13" fillId="0" borderId="86" xfId="0" applyFont="1" applyBorder="1" applyAlignment="1">
      <alignment horizontal="center" vertical="center"/>
    </xf>
    <xf numFmtId="0" fontId="13" fillId="0" borderId="49" xfId="0" applyFont="1" applyBorder="1" applyAlignment="1">
      <alignment horizontal="center" vertical="center"/>
    </xf>
    <xf numFmtId="0" fontId="0" fillId="0" borderId="31" xfId="0" applyFont="1" applyBorder="1" applyAlignment="1">
      <alignment horizontal="center" vertical="center"/>
    </xf>
    <xf numFmtId="0" fontId="0" fillId="0" borderId="56" xfId="0" applyFont="1" applyBorder="1" applyAlignment="1">
      <alignment horizontal="center" vertical="center"/>
    </xf>
    <xf numFmtId="0" fontId="0" fillId="0" borderId="32" xfId="0" applyFont="1" applyBorder="1" applyAlignment="1">
      <alignment horizontal="center" vertical="center"/>
    </xf>
    <xf numFmtId="0" fontId="13" fillId="0" borderId="92" xfId="0" applyFont="1" applyBorder="1" applyAlignment="1">
      <alignment horizontal="center" vertical="center"/>
    </xf>
    <xf numFmtId="0" fontId="0" fillId="0" borderId="60" xfId="0" applyBorder="1" applyAlignment="1">
      <alignment horizontal="left"/>
    </xf>
    <xf numFmtId="0" fontId="5" fillId="0" borderId="93" xfId="0" applyFont="1" applyBorder="1" applyAlignment="1">
      <alignment horizontal="center" vertical="center" wrapText="1"/>
    </xf>
    <xf numFmtId="0" fontId="25" fillId="17" borderId="0" xfId="0" applyFont="1" applyFill="1" applyBorder="1" applyAlignment="1">
      <alignment/>
    </xf>
    <xf numFmtId="0" fontId="25" fillId="17" borderId="0" xfId="0" applyFont="1" applyFill="1" applyAlignment="1">
      <alignment/>
    </xf>
    <xf numFmtId="0" fontId="0" fillId="17" borderId="0" xfId="0" applyFill="1" applyBorder="1" applyAlignment="1">
      <alignment vertical="top"/>
    </xf>
    <xf numFmtId="0" fontId="0" fillId="17" borderId="0" xfId="0" applyFill="1" applyBorder="1" applyAlignment="1">
      <alignment vertical="center"/>
    </xf>
    <xf numFmtId="0" fontId="20" fillId="17" borderId="94" xfId="0" applyFont="1" applyFill="1" applyBorder="1" applyAlignment="1">
      <alignment horizontal="center" vertical="center"/>
    </xf>
    <xf numFmtId="0" fontId="19" fillId="17" borderId="33" xfId="0" applyFont="1" applyFill="1" applyBorder="1" applyAlignment="1">
      <alignment horizontal="center" vertical="center"/>
    </xf>
    <xf numFmtId="0" fontId="19" fillId="17" borderId="34" xfId="0" applyFont="1" applyFill="1" applyBorder="1" applyAlignment="1">
      <alignment horizontal="center" vertical="center"/>
    </xf>
    <xf numFmtId="0" fontId="20" fillId="17" borderId="33" xfId="0" applyFont="1" applyFill="1" applyBorder="1" applyAlignment="1">
      <alignment horizontal="center" vertical="center"/>
    </xf>
    <xf numFmtId="0" fontId="19" fillId="17" borderId="34" xfId="0" applyFont="1" applyFill="1" applyBorder="1" applyAlignment="1">
      <alignment horizontal="distributed" vertical="center"/>
    </xf>
    <xf numFmtId="0" fontId="0" fillId="0" borderId="0" xfId="0" applyAlignment="1">
      <alignment horizontal="distributed" vertical="distributed"/>
    </xf>
    <xf numFmtId="0" fontId="0" fillId="0" borderId="0" xfId="0" applyAlignment="1">
      <alignment horizontal="distributed"/>
    </xf>
    <xf numFmtId="0" fontId="19" fillId="17" borderId="31" xfId="0" applyFont="1" applyFill="1" applyBorder="1" applyAlignment="1">
      <alignment horizontal="center" vertical="distributed"/>
    </xf>
    <xf numFmtId="0" fontId="19" fillId="17" borderId="32" xfId="0" applyFont="1" applyFill="1" applyBorder="1" applyAlignment="1">
      <alignment horizontal="distributed" vertical="distributed"/>
    </xf>
    <xf numFmtId="0" fontId="19" fillId="17" borderId="31" xfId="0" applyFont="1" applyFill="1" applyBorder="1" applyAlignment="1">
      <alignment horizontal="center" vertical="center" wrapText="1"/>
    </xf>
    <xf numFmtId="0" fontId="19" fillId="17" borderId="32" xfId="0" applyFont="1" applyFill="1" applyBorder="1" applyAlignment="1">
      <alignment horizontal="center" vertical="center" wrapText="1"/>
    </xf>
    <xf numFmtId="0" fontId="21" fillId="0" borderId="92" xfId="0" applyFont="1" applyBorder="1" applyAlignment="1">
      <alignment horizontal="left" vertical="distributed"/>
    </xf>
    <xf numFmtId="0" fontId="0" fillId="0" borderId="31" xfId="0" applyFont="1" applyBorder="1" applyAlignment="1">
      <alignment horizontal="left" vertical="center" indent="1" shrinkToFit="1"/>
    </xf>
    <xf numFmtId="0" fontId="0" fillId="0" borderId="32" xfId="0" applyFont="1" applyBorder="1" applyAlignment="1">
      <alignment horizontal="left" vertical="center" indent="1" shrinkToFit="1"/>
    </xf>
    <xf numFmtId="0" fontId="25" fillId="0" borderId="94" xfId="0" applyFont="1" applyBorder="1" applyAlignment="1">
      <alignment horizontal="center" vertical="center"/>
    </xf>
    <xf numFmtId="0" fontId="25" fillId="0" borderId="33" xfId="0" applyFont="1" applyBorder="1" applyAlignment="1">
      <alignment horizontal="center" vertical="center"/>
    </xf>
    <xf numFmtId="0" fontId="25" fillId="0" borderId="34" xfId="0" applyFont="1" applyBorder="1" applyAlignment="1">
      <alignment horizontal="center" vertical="center"/>
    </xf>
    <xf numFmtId="0" fontId="0" fillId="0" borderId="0" xfId="0" applyBorder="1" applyAlignment="1">
      <alignment horizontal="left"/>
    </xf>
    <xf numFmtId="0" fontId="28" fillId="0" borderId="0" xfId="0" applyFont="1" applyAlignment="1">
      <alignment horizontal="left" vertical="center"/>
    </xf>
    <xf numFmtId="0" fontId="0" fillId="0" borderId="10" xfId="0" applyBorder="1" applyAlignment="1">
      <alignment horizontal="left"/>
    </xf>
    <xf numFmtId="0" fontId="0" fillId="0" borderId="32" xfId="0" applyFont="1" applyBorder="1" applyAlignment="1">
      <alignment horizontal="center" vertical="distributed"/>
    </xf>
    <xf numFmtId="0" fontId="5" fillId="0" borderId="95" xfId="0" applyFont="1" applyBorder="1" applyAlignment="1">
      <alignment horizontal="center" vertical="center" wrapText="1"/>
    </xf>
    <xf numFmtId="0" fontId="5" fillId="0" borderId="35" xfId="0" applyFont="1" applyBorder="1" applyAlignment="1">
      <alignment horizontal="center" vertical="center" wrapText="1"/>
    </xf>
    <xf numFmtId="0" fontId="0" fillId="0" borderId="76" xfId="0" applyFont="1" applyBorder="1" applyAlignment="1">
      <alignment horizontal="center"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0" fillId="0" borderId="96" xfId="0" applyFont="1" applyBorder="1" applyAlignment="1">
      <alignment horizontal="center" vertical="center"/>
    </xf>
    <xf numFmtId="0" fontId="0" fillId="0" borderId="92" xfId="0" applyFont="1" applyBorder="1" applyAlignment="1">
      <alignment horizontal="center" vertical="center"/>
    </xf>
    <xf numFmtId="0" fontId="0" fillId="0" borderId="97" xfId="0" applyFont="1" applyBorder="1" applyAlignment="1">
      <alignment horizontal="center" vertical="center"/>
    </xf>
    <xf numFmtId="0" fontId="0" fillId="0" borderId="31" xfId="0" applyFont="1" applyBorder="1" applyAlignment="1">
      <alignment horizontal="center" vertical="center"/>
    </xf>
    <xf numFmtId="0" fontId="25" fillId="0" borderId="0" xfId="0" applyFont="1" applyAlignment="1">
      <alignment horizontal="left" vertical="center"/>
    </xf>
    <xf numFmtId="0" fontId="0" fillId="0" borderId="0" xfId="0" applyAlignment="1">
      <alignment horizontal="left"/>
    </xf>
    <xf numFmtId="0" fontId="0" fillId="0" borderId="0" xfId="0" applyBorder="1" applyAlignment="1">
      <alignment horizontal="left" vertical="top"/>
    </xf>
    <xf numFmtId="0" fontId="0" fillId="0" borderId="0" xfId="0" applyFont="1" applyBorder="1" applyAlignment="1">
      <alignment horizontal="left" vertical="top"/>
    </xf>
    <xf numFmtId="0" fontId="0" fillId="0" borderId="0" xfId="0" applyFont="1" applyAlignment="1">
      <alignment horizontal="left" vertical="top"/>
    </xf>
    <xf numFmtId="0" fontId="13" fillId="0" borderId="94" xfId="0" applyFont="1" applyBorder="1" applyAlignment="1">
      <alignment horizontal="center" vertical="center"/>
    </xf>
    <xf numFmtId="0" fontId="13" fillId="0" borderId="33" xfId="0" applyFont="1" applyBorder="1" applyAlignment="1">
      <alignment horizontal="center" vertical="center"/>
    </xf>
    <xf numFmtId="0" fontId="0" fillId="0" borderId="0" xfId="0" applyAlignment="1">
      <alignment horizontal="left" vertical="center"/>
    </xf>
    <xf numFmtId="0" fontId="0" fillId="0" borderId="0" xfId="0" applyFont="1" applyAlignment="1">
      <alignment horizontal="left" vertical="center"/>
    </xf>
    <xf numFmtId="0" fontId="13" fillId="0" borderId="31" xfId="0" applyFont="1" applyBorder="1" applyAlignment="1">
      <alignment vertical="center"/>
    </xf>
    <xf numFmtId="0" fontId="0" fillId="0" borderId="56" xfId="0" applyBorder="1" applyAlignment="1">
      <alignment vertical="center"/>
    </xf>
    <xf numFmtId="0" fontId="0" fillId="0" borderId="32" xfId="0" applyBorder="1" applyAlignment="1">
      <alignment vertical="center"/>
    </xf>
    <xf numFmtId="0" fontId="15" fillId="0" borderId="64" xfId="0" applyFont="1" applyBorder="1" applyAlignment="1">
      <alignment vertical="center" textRotation="255"/>
    </xf>
    <xf numFmtId="0" fontId="15" fillId="0" borderId="37" xfId="0" applyFont="1" applyBorder="1" applyAlignment="1">
      <alignment vertical="center" textRotation="255"/>
    </xf>
    <xf numFmtId="0" fontId="15" fillId="0" borderId="65" xfId="0" applyFont="1" applyBorder="1" applyAlignment="1">
      <alignment horizontal="center" vertical="top"/>
    </xf>
    <xf numFmtId="0" fontId="15" fillId="0" borderId="17" xfId="0" applyFont="1" applyBorder="1" applyAlignment="1">
      <alignment horizontal="center" vertical="top"/>
    </xf>
    <xf numFmtId="0" fontId="0" fillId="0" borderId="60" xfId="0" applyBorder="1" applyAlignment="1">
      <alignment horizontal="left" vertical="center"/>
    </xf>
    <xf numFmtId="0" fontId="0" fillId="0" borderId="60" xfId="0" applyFont="1" applyBorder="1" applyAlignment="1">
      <alignment horizontal="distributed" vertical="center"/>
    </xf>
    <xf numFmtId="0" fontId="0" fillId="0" borderId="44" xfId="0" applyFont="1" applyBorder="1" applyAlignment="1">
      <alignment horizontal="center" vertical="top"/>
    </xf>
    <xf numFmtId="0" fontId="0" fillId="0" borderId="16" xfId="0" applyFont="1" applyBorder="1" applyAlignment="1">
      <alignment horizontal="center" vertical="top"/>
    </xf>
    <xf numFmtId="0" fontId="0" fillId="0" borderId="96" xfId="0" applyBorder="1" applyAlignment="1">
      <alignment horizontal="center" vertical="center"/>
    </xf>
    <xf numFmtId="0" fontId="0" fillId="0" borderId="97" xfId="0" applyBorder="1" applyAlignment="1">
      <alignment horizontal="center" vertical="center"/>
    </xf>
    <xf numFmtId="0" fontId="0" fillId="0" borderId="98" xfId="0" applyBorder="1" applyAlignment="1">
      <alignment horizontal="center" vertical="center"/>
    </xf>
    <xf numFmtId="0" fontId="0" fillId="0" borderId="72" xfId="0" applyBorder="1" applyAlignment="1">
      <alignment horizontal="center" vertical="center"/>
    </xf>
    <xf numFmtId="0" fontId="0" fillId="0" borderId="44" xfId="0" applyFont="1" applyBorder="1" applyAlignment="1">
      <alignment horizontal="center" vertical="top" wrapText="1"/>
    </xf>
    <xf numFmtId="0" fontId="0" fillId="0" borderId="16" xfId="0" applyFont="1" applyBorder="1" applyAlignment="1">
      <alignment horizontal="center" vertical="top" wrapText="1"/>
    </xf>
    <xf numFmtId="0" fontId="0" fillId="0" borderId="21" xfId="0" applyFont="1" applyBorder="1" applyAlignment="1">
      <alignment horizontal="center" vertical="top" wrapText="1"/>
    </xf>
    <xf numFmtId="0" fontId="0" fillId="0" borderId="96" xfId="0" applyFont="1" applyBorder="1" applyAlignment="1">
      <alignment horizontal="center" vertical="top" wrapText="1"/>
    </xf>
    <xf numFmtId="0" fontId="0" fillId="0" borderId="92" xfId="0" applyFont="1" applyBorder="1" applyAlignment="1">
      <alignment horizontal="center" vertical="top" wrapText="1"/>
    </xf>
    <xf numFmtId="0" fontId="0" fillId="0" borderId="97" xfId="0" applyFont="1" applyBorder="1" applyAlignment="1">
      <alignment horizontal="center" vertical="top" wrapText="1"/>
    </xf>
    <xf numFmtId="0" fontId="11" fillId="0" borderId="0" xfId="0" applyFont="1" applyBorder="1" applyAlignment="1">
      <alignment horizontal="left" vertical="distributed"/>
    </xf>
    <xf numFmtId="0" fontId="0" fillId="0" borderId="31" xfId="0" applyFont="1" applyBorder="1" applyAlignment="1">
      <alignment horizontal="center" vertical="center" shrinkToFit="1"/>
    </xf>
    <xf numFmtId="0" fontId="0" fillId="0" borderId="56" xfId="0" applyFont="1" applyBorder="1" applyAlignment="1">
      <alignment horizontal="center" vertical="center" shrinkToFit="1"/>
    </xf>
    <xf numFmtId="0" fontId="0" fillId="0" borderId="32" xfId="0" applyFont="1" applyBorder="1" applyAlignment="1">
      <alignment horizontal="center" vertical="center" shrinkToFit="1"/>
    </xf>
    <xf numFmtId="0" fontId="0" fillId="0" borderId="94" xfId="0" applyFont="1" applyBorder="1" applyAlignment="1">
      <alignment horizontal="center" vertical="top" wrapText="1"/>
    </xf>
    <xf numFmtId="0" fontId="0" fillId="0" borderId="33" xfId="0" applyFont="1" applyBorder="1" applyAlignment="1">
      <alignment horizontal="center" vertical="top" wrapText="1"/>
    </xf>
    <xf numFmtId="0" fontId="0" fillId="0" borderId="34" xfId="0" applyFont="1" applyBorder="1" applyAlignment="1">
      <alignment horizontal="center" vertical="top" wrapText="1"/>
    </xf>
    <xf numFmtId="0" fontId="0" fillId="0" borderId="83" xfId="0" applyFont="1" applyBorder="1" applyAlignment="1">
      <alignment horizontal="center" vertical="top" wrapText="1"/>
    </xf>
    <xf numFmtId="0" fontId="0" fillId="0" borderId="74" xfId="0" applyFont="1" applyBorder="1" applyAlignment="1">
      <alignment horizontal="center" vertical="top" wrapText="1"/>
    </xf>
    <xf numFmtId="0" fontId="0" fillId="0" borderId="75" xfId="0" applyFont="1" applyBorder="1" applyAlignment="1">
      <alignment horizontal="center" vertical="top" wrapText="1"/>
    </xf>
    <xf numFmtId="0" fontId="0" fillId="0" borderId="41" xfId="0" applyFont="1" applyBorder="1" applyAlignment="1">
      <alignment horizontal="center" vertical="top"/>
    </xf>
    <xf numFmtId="0" fontId="0" fillId="0" borderId="61" xfId="0" applyFont="1" applyBorder="1" applyAlignment="1">
      <alignment horizontal="center" vertical="top"/>
    </xf>
    <xf numFmtId="0" fontId="0" fillId="0" borderId="47" xfId="0" applyFont="1" applyBorder="1" applyAlignment="1">
      <alignment horizontal="center" vertical="top"/>
    </xf>
    <xf numFmtId="0" fontId="0" fillId="0" borderId="76"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77" xfId="0" applyFont="1" applyBorder="1" applyAlignment="1">
      <alignment horizontal="center" vertical="center" wrapText="1"/>
    </xf>
    <xf numFmtId="0" fontId="14" fillId="0" borderId="99" xfId="0" applyFont="1" applyBorder="1" applyAlignment="1">
      <alignment horizontal="center" vertical="center" wrapText="1"/>
    </xf>
    <xf numFmtId="0" fontId="14" fillId="0" borderId="100" xfId="0" applyFont="1" applyBorder="1" applyAlignment="1">
      <alignment horizontal="distributed" vertical="center" wrapText="1"/>
    </xf>
    <xf numFmtId="0" fontId="0" fillId="0" borderId="0" xfId="0" applyFont="1" applyBorder="1" applyAlignment="1">
      <alignment horizontal="left" vertical="distributed"/>
    </xf>
    <xf numFmtId="0" fontId="0" fillId="0" borderId="76" xfId="0" applyBorder="1" applyAlignment="1">
      <alignment horizontal="center" vertical="center"/>
    </xf>
    <xf numFmtId="0" fontId="5" fillId="0" borderId="31" xfId="0" applyFont="1" applyBorder="1" applyAlignment="1">
      <alignment horizontal="left" vertical="center" wrapText="1"/>
    </xf>
    <xf numFmtId="0" fontId="0" fillId="0" borderId="32" xfId="0" applyBorder="1" applyAlignment="1">
      <alignment horizontal="left" vertical="center" wrapText="1"/>
    </xf>
    <xf numFmtId="0" fontId="0" fillId="0" borderId="0" xfId="0" applyAlignment="1">
      <alignment horizontal="center"/>
    </xf>
    <xf numFmtId="0" fontId="0" fillId="0" borderId="31" xfId="0" applyBorder="1" applyAlignment="1">
      <alignment horizontal="center" vertical="center" wrapText="1"/>
    </xf>
    <xf numFmtId="0" fontId="0" fillId="0" borderId="32" xfId="0" applyBorder="1" applyAlignment="1">
      <alignment horizontal="center" vertical="center" wrapText="1"/>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83" xfId="0" applyBorder="1" applyAlignment="1">
      <alignment horizontal="center" vertical="center"/>
    </xf>
    <xf numFmtId="0" fontId="0" fillId="0" borderId="74" xfId="0" applyBorder="1" applyAlignment="1">
      <alignment horizontal="center" vertical="center"/>
    </xf>
    <xf numFmtId="0" fontId="0" fillId="0" borderId="75" xfId="0" applyBorder="1" applyAlignment="1">
      <alignment horizontal="center" vertical="center"/>
    </xf>
    <xf numFmtId="0" fontId="24" fillId="0" borderId="33" xfId="0" applyFont="1" applyBorder="1" applyAlignment="1">
      <alignment horizontal="center" vertical="center" wrapText="1"/>
    </xf>
    <xf numFmtId="0" fontId="25" fillId="0" borderId="0" xfId="0" applyFont="1" applyBorder="1" applyAlignment="1">
      <alignment horizontal="center" vertical="center"/>
    </xf>
    <xf numFmtId="0" fontId="0" fillId="0" borderId="31" xfId="0" applyBorder="1" applyAlignment="1">
      <alignment vertical="center" shrinkToFit="1"/>
    </xf>
    <xf numFmtId="0" fontId="0" fillId="0" borderId="56" xfId="0" applyBorder="1" applyAlignment="1">
      <alignment vertical="center" shrinkToFit="1"/>
    </xf>
    <xf numFmtId="0" fontId="0" fillId="0" borderId="32" xfId="0" applyBorder="1" applyAlignment="1">
      <alignment vertical="center" shrinkToFit="1"/>
    </xf>
    <xf numFmtId="0" fontId="0" fillId="0" borderId="48" xfId="0" applyBorder="1" applyAlignment="1">
      <alignment horizontal="center" vertical="center"/>
    </xf>
    <xf numFmtId="0" fontId="13" fillId="0" borderId="96" xfId="0" applyFont="1" applyBorder="1" applyAlignment="1">
      <alignment horizontal="center" vertical="center" wrapText="1"/>
    </xf>
    <xf numFmtId="0" fontId="13" fillId="0" borderId="92" xfId="0" applyFont="1" applyBorder="1" applyAlignment="1">
      <alignment horizontal="center" vertical="center" wrapText="1"/>
    </xf>
    <xf numFmtId="0" fontId="13" fillId="0" borderId="97" xfId="0" applyFont="1" applyBorder="1" applyAlignment="1">
      <alignment horizontal="center" vertical="center"/>
    </xf>
    <xf numFmtId="0" fontId="13" fillId="0" borderId="98" xfId="0" applyFont="1" applyBorder="1" applyAlignment="1">
      <alignment horizontal="center" vertical="center"/>
    </xf>
    <xf numFmtId="0" fontId="13" fillId="0" borderId="10" xfId="0" applyFont="1" applyBorder="1" applyAlignment="1">
      <alignment horizontal="center" vertical="center"/>
    </xf>
    <xf numFmtId="0" fontId="13" fillId="0" borderId="72" xfId="0" applyFont="1" applyBorder="1" applyAlignment="1">
      <alignment horizontal="center" vertical="center"/>
    </xf>
    <xf numFmtId="0" fontId="0" fillId="0" borderId="88" xfId="0" applyFont="1" applyBorder="1" applyAlignment="1">
      <alignment horizontal="center" vertical="center" wrapText="1"/>
    </xf>
    <xf numFmtId="0" fontId="0" fillId="0" borderId="59" xfId="0" applyFont="1" applyBorder="1" applyAlignment="1">
      <alignment horizontal="center" vertical="center" wrapText="1"/>
    </xf>
    <xf numFmtId="0" fontId="0" fillId="0" borderId="70" xfId="0" applyFont="1" applyBorder="1" applyAlignment="1">
      <alignment horizontal="center" vertical="center" wrapText="1"/>
    </xf>
    <xf numFmtId="0" fontId="0" fillId="0" borderId="36" xfId="0" applyFont="1" applyBorder="1" applyAlignment="1">
      <alignment horizontal="center" vertical="center" wrapText="1"/>
    </xf>
    <xf numFmtId="0" fontId="15" fillId="0" borderId="43" xfId="0" applyFont="1" applyBorder="1" applyAlignment="1">
      <alignment horizontal="center" vertical="center" wrapText="1"/>
    </xf>
    <xf numFmtId="0" fontId="15" fillId="0" borderId="69" xfId="0" applyFont="1" applyBorder="1" applyAlignment="1">
      <alignment horizontal="center" vertical="center"/>
    </xf>
    <xf numFmtId="0" fontId="0" fillId="0" borderId="0" xfId="0" applyFont="1" applyBorder="1" applyAlignment="1">
      <alignment horizontal="center" vertical="center"/>
    </xf>
    <xf numFmtId="0" fontId="0" fillId="0" borderId="60" xfId="0" applyFont="1" applyBorder="1" applyAlignment="1">
      <alignment horizontal="center" vertical="center"/>
    </xf>
    <xf numFmtId="0" fontId="15" fillId="0" borderId="93" xfId="0" applyFont="1" applyBorder="1" applyAlignment="1">
      <alignment horizontal="center" vertical="center" wrapText="1"/>
    </xf>
    <xf numFmtId="0" fontId="15" fillId="0" borderId="37" xfId="0" applyFont="1" applyBorder="1" applyAlignment="1">
      <alignment horizontal="center" vertical="center"/>
    </xf>
    <xf numFmtId="0" fontId="0" fillId="0" borderId="96" xfId="0" applyFont="1" applyBorder="1" applyAlignment="1">
      <alignment horizontal="center" vertical="center" wrapText="1"/>
    </xf>
    <xf numFmtId="0" fontId="0" fillId="0" borderId="101" xfId="0" applyFont="1" applyBorder="1" applyAlignment="1">
      <alignment horizontal="center" vertical="center" wrapText="1"/>
    </xf>
    <xf numFmtId="0" fontId="0" fillId="0" borderId="0" xfId="0" applyAlignment="1">
      <alignment horizontal="left" wrapText="1"/>
    </xf>
    <xf numFmtId="0" fontId="25" fillId="0" borderId="60" xfId="0" applyFont="1" applyBorder="1" applyAlignment="1">
      <alignment horizontal="center" vertical="center"/>
    </xf>
    <xf numFmtId="0" fontId="0" fillId="0" borderId="41" xfId="0" applyBorder="1" applyAlignment="1">
      <alignment horizontal="center" vertical="center"/>
    </xf>
    <xf numFmtId="0" fontId="0" fillId="0" borderId="61" xfId="0" applyBorder="1" applyAlignment="1">
      <alignment horizontal="center" vertical="center"/>
    </xf>
    <xf numFmtId="0" fontId="0" fillId="0" borderId="17" xfId="0" applyBorder="1" applyAlignment="1">
      <alignment horizontal="center" vertical="center"/>
    </xf>
    <xf numFmtId="0" fontId="15" fillId="0" borderId="53" xfId="0" applyFont="1" applyBorder="1" applyAlignment="1">
      <alignment horizontal="left" vertical="center" wrapText="1"/>
    </xf>
    <xf numFmtId="0" fontId="15" fillId="0" borderId="36" xfId="0" applyFont="1" applyBorder="1" applyAlignment="1">
      <alignment horizontal="left" vertical="center" wrapText="1"/>
    </xf>
    <xf numFmtId="0" fontId="15" fillId="0" borderId="53" xfId="0" applyFont="1" applyBorder="1" applyAlignment="1">
      <alignment horizontal="center" vertical="center" wrapText="1" shrinkToFit="1"/>
    </xf>
    <xf numFmtId="0" fontId="0" fillId="0" borderId="36" xfId="0" applyBorder="1" applyAlignment="1">
      <alignment horizontal="center" vertical="center" shrinkToFit="1"/>
    </xf>
    <xf numFmtId="0" fontId="0" fillId="0" borderId="53" xfId="0" applyBorder="1" applyAlignment="1">
      <alignment horizontal="center" vertical="center" wrapText="1"/>
    </xf>
    <xf numFmtId="0" fontId="0" fillId="0" borderId="36" xfId="0" applyBorder="1" applyAlignment="1">
      <alignment horizontal="center" vertical="center" wrapText="1"/>
    </xf>
    <xf numFmtId="0" fontId="0" fillId="0" borderId="102" xfId="0" applyBorder="1" applyAlignment="1">
      <alignment horizontal="center" vertical="center"/>
    </xf>
    <xf numFmtId="0" fontId="0" fillId="0" borderId="88" xfId="0" applyBorder="1" applyAlignment="1">
      <alignment horizontal="center" vertical="center"/>
    </xf>
    <xf numFmtId="0" fontId="0" fillId="0" borderId="59" xfId="0" applyBorder="1" applyAlignment="1">
      <alignment horizontal="center" vertical="center"/>
    </xf>
    <xf numFmtId="0" fontId="13" fillId="0" borderId="93" xfId="0" applyFont="1" applyBorder="1" applyAlignment="1">
      <alignment horizontal="center" vertical="center"/>
    </xf>
    <xf numFmtId="0" fontId="0" fillId="0" borderId="71" xfId="0" applyBorder="1" applyAlignment="1">
      <alignment horizontal="center" vertical="center"/>
    </xf>
    <xf numFmtId="0" fontId="0" fillId="0" borderId="37" xfId="0" applyBorder="1" applyAlignment="1">
      <alignment horizontal="center" vertical="center"/>
    </xf>
    <xf numFmtId="0" fontId="16" fillId="0" borderId="33" xfId="0" applyFont="1"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64" xfId="0"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S50"/>
  <sheetViews>
    <sheetView zoomScalePageLayoutView="0" workbookViewId="0" topLeftCell="A1">
      <pane xSplit="2" ySplit="6" topLeftCell="G22" activePane="bottomRight" state="frozen"/>
      <selection pane="topLeft" activeCell="A1" sqref="A1"/>
      <selection pane="topRight" activeCell="C1" sqref="C1"/>
      <selection pane="bottomLeft" activeCell="A6" sqref="A6"/>
      <selection pane="bottomRight" activeCell="G8" sqref="G8"/>
    </sheetView>
  </sheetViews>
  <sheetFormatPr defaultColWidth="9.00390625" defaultRowHeight="13.5"/>
  <cols>
    <col min="1" max="1" width="2.875" style="0" customWidth="1"/>
    <col min="2" max="2" width="10.25390625" style="1" customWidth="1"/>
    <col min="3" max="18" width="8.625" style="0" customWidth="1"/>
    <col min="19" max="19" width="6.00390625" style="0" customWidth="1"/>
  </cols>
  <sheetData>
    <row r="1" spans="3:17" ht="17.25">
      <c r="C1" s="605" t="s">
        <v>1</v>
      </c>
      <c r="D1" s="605"/>
      <c r="E1" s="605"/>
      <c r="F1" s="605"/>
      <c r="G1" s="605"/>
      <c r="H1" s="605"/>
      <c r="I1" s="605"/>
      <c r="J1" s="606"/>
      <c r="K1" s="606"/>
      <c r="L1" s="606"/>
      <c r="M1" s="606"/>
      <c r="N1" s="606"/>
      <c r="O1" s="606"/>
      <c r="P1" s="4"/>
      <c r="Q1" s="2"/>
    </row>
    <row r="2" spans="3:17" ht="12" customHeight="1">
      <c r="C2" s="33"/>
      <c r="D2" s="33"/>
      <c r="E2" s="33"/>
      <c r="F2" s="33"/>
      <c r="G2" s="607" t="s">
        <v>2</v>
      </c>
      <c r="H2" s="608"/>
      <c r="I2" s="608"/>
      <c r="J2" s="608"/>
      <c r="K2" s="104"/>
      <c r="L2" s="8"/>
      <c r="M2" s="8"/>
      <c r="N2" s="8"/>
      <c r="O2" s="8"/>
      <c r="P2" s="4"/>
      <c r="Q2" s="2"/>
    </row>
    <row r="3" spans="3:17" ht="12.75" customHeight="1" thickBot="1">
      <c r="C3" s="34"/>
      <c r="D3" s="26"/>
      <c r="E3" s="26"/>
      <c r="F3" s="616"/>
      <c r="G3" s="616"/>
      <c r="H3" s="616"/>
      <c r="I3" s="616"/>
      <c r="J3" s="616"/>
      <c r="K3" s="616"/>
      <c r="L3" s="616"/>
      <c r="M3" s="52" t="s">
        <v>261</v>
      </c>
      <c r="N3" s="25"/>
      <c r="O3" s="25"/>
      <c r="P3" s="25"/>
      <c r="Q3" s="26"/>
    </row>
    <row r="4" spans="2:19" ht="16.5" customHeight="1" thickBot="1">
      <c r="B4" s="601"/>
      <c r="C4" s="615" t="s">
        <v>264</v>
      </c>
      <c r="D4" s="615"/>
      <c r="E4" s="615"/>
      <c r="F4" s="615"/>
      <c r="G4" s="615"/>
      <c r="H4" s="615"/>
      <c r="I4" s="615"/>
      <c r="J4" s="615"/>
      <c r="K4" s="615"/>
      <c r="L4" s="615"/>
      <c r="M4" s="612" t="s">
        <v>260</v>
      </c>
      <c r="N4" s="597" t="s">
        <v>456</v>
      </c>
      <c r="O4" s="609" t="s">
        <v>325</v>
      </c>
      <c r="P4" s="599"/>
      <c r="Q4" s="599"/>
      <c r="R4" s="600"/>
      <c r="S4" s="617" t="s">
        <v>265</v>
      </c>
    </row>
    <row r="5" spans="2:19" ht="20.25" customHeight="1" thickBot="1">
      <c r="B5" s="602"/>
      <c r="C5" s="609" t="s">
        <v>232</v>
      </c>
      <c r="D5" s="610"/>
      <c r="E5" s="610"/>
      <c r="F5" s="610"/>
      <c r="G5" s="611"/>
      <c r="H5" s="609" t="s">
        <v>231</v>
      </c>
      <c r="I5" s="610"/>
      <c r="J5" s="610"/>
      <c r="K5" s="610"/>
      <c r="L5" s="611"/>
      <c r="M5" s="613"/>
      <c r="N5" s="598"/>
      <c r="O5" s="138" t="s">
        <v>138</v>
      </c>
      <c r="P5" s="139" t="s">
        <v>323</v>
      </c>
      <c r="Q5" s="139" t="s">
        <v>416</v>
      </c>
      <c r="R5" s="139" t="s">
        <v>468</v>
      </c>
      <c r="S5" s="604"/>
    </row>
    <row r="6" spans="1:19" ht="21" customHeight="1" thickBot="1">
      <c r="A6" s="137" t="s">
        <v>322</v>
      </c>
      <c r="B6" s="603"/>
      <c r="C6" s="108" t="s">
        <v>269</v>
      </c>
      <c r="D6" s="108" t="s">
        <v>288</v>
      </c>
      <c r="E6" s="108" t="s">
        <v>321</v>
      </c>
      <c r="F6" s="108" t="s">
        <v>3</v>
      </c>
      <c r="G6" s="109" t="s">
        <v>496</v>
      </c>
      <c r="H6" s="108" t="s">
        <v>269</v>
      </c>
      <c r="I6" s="108" t="s">
        <v>288</v>
      </c>
      <c r="J6" s="108" t="s">
        <v>321</v>
      </c>
      <c r="K6" s="108" t="s">
        <v>3</v>
      </c>
      <c r="L6" s="110" t="s">
        <v>495</v>
      </c>
      <c r="M6" s="614"/>
      <c r="N6" s="111" t="s">
        <v>3</v>
      </c>
      <c r="O6" s="107" t="s">
        <v>3</v>
      </c>
      <c r="P6" s="107" t="s">
        <v>3</v>
      </c>
      <c r="Q6" s="107" t="s">
        <v>3</v>
      </c>
      <c r="R6" s="474" t="s">
        <v>3</v>
      </c>
      <c r="S6" s="475" t="s">
        <v>3</v>
      </c>
    </row>
    <row r="7" spans="1:19" s="7" customFormat="1" ht="14.25" customHeight="1">
      <c r="A7" s="106">
        <v>1</v>
      </c>
      <c r="B7" s="391" t="s">
        <v>324</v>
      </c>
      <c r="C7" s="430">
        <v>39855</v>
      </c>
      <c r="D7" s="430">
        <v>45631</v>
      </c>
      <c r="E7" s="430">
        <v>55789</v>
      </c>
      <c r="F7" s="430">
        <v>51028</v>
      </c>
      <c r="G7" s="140">
        <f>F7/Q7</f>
        <v>0.42711620393233507</v>
      </c>
      <c r="H7" s="430">
        <v>11547</v>
      </c>
      <c r="I7" s="430">
        <v>10379</v>
      </c>
      <c r="J7" s="430">
        <v>11540</v>
      </c>
      <c r="K7" s="433">
        <v>12261</v>
      </c>
      <c r="L7" s="141">
        <f>K7/Q7</f>
        <v>0.10262741585824176</v>
      </c>
      <c r="M7" s="392">
        <f>(F7+K7)/Q7</f>
        <v>0.5297436197905768</v>
      </c>
      <c r="N7" s="437">
        <v>1380697</v>
      </c>
      <c r="O7" s="438">
        <v>486467</v>
      </c>
      <c r="P7" s="257">
        <f>O7/N7</f>
        <v>0.3523343644550542</v>
      </c>
      <c r="Q7" s="430">
        <v>119471</v>
      </c>
      <c r="R7" s="476">
        <f>Q7/O7</f>
        <v>0.24558911498621694</v>
      </c>
      <c r="S7" s="542">
        <f>RANK(R7,$R$7:$R$49)</f>
        <v>15</v>
      </c>
    </row>
    <row r="8" spans="1:19" s="7" customFormat="1" ht="12.75" customHeight="1">
      <c r="A8" s="106">
        <v>1</v>
      </c>
      <c r="B8" s="358" t="s">
        <v>417</v>
      </c>
      <c r="C8" s="430">
        <v>3999</v>
      </c>
      <c r="D8" s="430">
        <v>4649</v>
      </c>
      <c r="E8" s="430">
        <v>4017</v>
      </c>
      <c r="F8" s="430">
        <v>3433</v>
      </c>
      <c r="G8" s="140">
        <f aca="true" t="shared" si="0" ref="G8:G50">F8/Q8</f>
        <v>0.20970007940871052</v>
      </c>
      <c r="H8" s="430">
        <v>352</v>
      </c>
      <c r="I8" s="430">
        <v>360</v>
      </c>
      <c r="J8" s="430">
        <v>358</v>
      </c>
      <c r="K8" s="434">
        <v>190</v>
      </c>
      <c r="L8" s="141">
        <f aca="true" t="shared" si="1" ref="L8:L50">K8/Q8</f>
        <v>0.011605888461303525</v>
      </c>
      <c r="M8" s="200">
        <f aca="true" t="shared" si="2" ref="M8:M50">(F8+K8)/Q8</f>
        <v>0.22130596787001405</v>
      </c>
      <c r="N8" s="437">
        <v>180008</v>
      </c>
      <c r="O8" s="438">
        <v>63317</v>
      </c>
      <c r="P8" s="257">
        <f aca="true" t="shared" si="3" ref="P8:P49">O8/N8</f>
        <v>0.3517454779787565</v>
      </c>
      <c r="Q8" s="430">
        <v>16371</v>
      </c>
      <c r="R8" s="359">
        <f aca="true" t="shared" si="4" ref="R8:R50">Q8/O8</f>
        <v>0.2585561539554938</v>
      </c>
      <c r="S8" s="543">
        <f>RANK(R8,$R$7:$R$49)</f>
        <v>12</v>
      </c>
    </row>
    <row r="9" spans="1:19" s="7" customFormat="1" ht="12" customHeight="1">
      <c r="A9" s="106">
        <v>1</v>
      </c>
      <c r="B9" s="134" t="s">
        <v>418</v>
      </c>
      <c r="C9" s="431">
        <v>396</v>
      </c>
      <c r="D9" s="431">
        <v>496</v>
      </c>
      <c r="E9" s="431">
        <v>792</v>
      </c>
      <c r="F9" s="431">
        <v>596</v>
      </c>
      <c r="G9" s="140"/>
      <c r="H9" s="431">
        <v>54</v>
      </c>
      <c r="I9" s="431">
        <v>34</v>
      </c>
      <c r="J9" s="431">
        <v>37</v>
      </c>
      <c r="K9" s="434">
        <v>31</v>
      </c>
      <c r="L9" s="141"/>
      <c r="M9" s="200"/>
      <c r="N9" s="439">
        <v>45987</v>
      </c>
      <c r="O9" s="440">
        <v>15691</v>
      </c>
      <c r="P9" s="257">
        <f t="shared" si="3"/>
        <v>0.34120512318698765</v>
      </c>
      <c r="Q9" s="431"/>
      <c r="R9" s="142"/>
      <c r="S9" s="543"/>
    </row>
    <row r="10" spans="1:19" s="7" customFormat="1" ht="12" customHeight="1">
      <c r="A10" s="106">
        <v>1</v>
      </c>
      <c r="B10" s="134" t="s">
        <v>405</v>
      </c>
      <c r="C10" s="431" t="s">
        <v>243</v>
      </c>
      <c r="D10" s="431">
        <v>50</v>
      </c>
      <c r="E10" s="431">
        <v>93</v>
      </c>
      <c r="F10" s="431">
        <v>108</v>
      </c>
      <c r="G10" s="140">
        <f t="shared" si="0"/>
        <v>0.9152542372881356</v>
      </c>
      <c r="H10" s="431">
        <v>14</v>
      </c>
      <c r="I10" s="431">
        <v>6</v>
      </c>
      <c r="J10" s="431">
        <v>12</v>
      </c>
      <c r="K10" s="434">
        <v>10</v>
      </c>
      <c r="L10" s="141">
        <f t="shared" si="1"/>
        <v>0.0847457627118644</v>
      </c>
      <c r="M10" s="200">
        <f t="shared" si="2"/>
        <v>1</v>
      </c>
      <c r="N10" s="439">
        <v>8839</v>
      </c>
      <c r="O10" s="440">
        <v>3561</v>
      </c>
      <c r="P10" s="257">
        <f t="shared" si="3"/>
        <v>0.4028736282384885</v>
      </c>
      <c r="Q10" s="431">
        <v>118</v>
      </c>
      <c r="R10" s="142">
        <f t="shared" si="4"/>
        <v>0.033136759337264815</v>
      </c>
      <c r="S10" s="543">
        <f aca="true" t="shared" si="5" ref="S10:S49">RANK(R10,$R$7:$R$49)</f>
        <v>40</v>
      </c>
    </row>
    <row r="11" spans="1:19" s="7" customFormat="1" ht="12" customHeight="1">
      <c r="A11" s="106">
        <v>1</v>
      </c>
      <c r="B11" s="134" t="s">
        <v>407</v>
      </c>
      <c r="C11" s="431">
        <v>164</v>
      </c>
      <c r="D11" s="431">
        <v>152</v>
      </c>
      <c r="E11" s="431">
        <v>139</v>
      </c>
      <c r="F11" s="431">
        <v>140</v>
      </c>
      <c r="G11" s="140">
        <f t="shared" si="0"/>
        <v>0.39886039886039887</v>
      </c>
      <c r="H11" s="431">
        <v>30</v>
      </c>
      <c r="I11" s="431">
        <v>24</v>
      </c>
      <c r="J11" s="431">
        <v>18</v>
      </c>
      <c r="K11" s="435">
        <v>16</v>
      </c>
      <c r="L11" s="141">
        <f t="shared" si="1"/>
        <v>0.045584045584045586</v>
      </c>
      <c r="M11" s="200">
        <f t="shared" si="2"/>
        <v>0.4444444444444444</v>
      </c>
      <c r="N11" s="439">
        <v>4683</v>
      </c>
      <c r="O11" s="440">
        <v>1995</v>
      </c>
      <c r="P11" s="257">
        <f t="shared" si="3"/>
        <v>0.4260089686098655</v>
      </c>
      <c r="Q11" s="431">
        <v>351</v>
      </c>
      <c r="R11" s="142">
        <f t="shared" si="4"/>
        <v>0.17593984962406015</v>
      </c>
      <c r="S11" s="543">
        <f t="shared" si="5"/>
        <v>25</v>
      </c>
    </row>
    <row r="12" spans="1:19" s="7" customFormat="1" ht="12.75" customHeight="1">
      <c r="A12" s="106">
        <v>1</v>
      </c>
      <c r="B12" s="134" t="s">
        <v>419</v>
      </c>
      <c r="C12" s="431">
        <v>304</v>
      </c>
      <c r="D12" s="431">
        <v>459</v>
      </c>
      <c r="E12" s="431">
        <v>380</v>
      </c>
      <c r="F12" s="431">
        <v>517</v>
      </c>
      <c r="G12" s="140">
        <f t="shared" si="0"/>
        <v>0.09656331714605902</v>
      </c>
      <c r="H12" s="431">
        <v>13</v>
      </c>
      <c r="I12" s="431">
        <v>13</v>
      </c>
      <c r="J12" s="431">
        <v>50</v>
      </c>
      <c r="K12" s="434">
        <v>58</v>
      </c>
      <c r="L12" s="141">
        <f t="shared" si="1"/>
        <v>0.010833022039596563</v>
      </c>
      <c r="M12" s="200">
        <f t="shared" si="2"/>
        <v>0.10739633918565558</v>
      </c>
      <c r="N12" s="439">
        <v>55003</v>
      </c>
      <c r="O12" s="440">
        <v>20435</v>
      </c>
      <c r="P12" s="257">
        <f t="shared" si="3"/>
        <v>0.37152518953511626</v>
      </c>
      <c r="Q12" s="431">
        <v>5354</v>
      </c>
      <c r="R12" s="142">
        <f t="shared" si="4"/>
        <v>0.2620014680694886</v>
      </c>
      <c r="S12" s="543">
        <f t="shared" si="5"/>
        <v>11</v>
      </c>
    </row>
    <row r="13" spans="1:19" s="7" customFormat="1" ht="12" customHeight="1">
      <c r="A13" s="106">
        <v>1</v>
      </c>
      <c r="B13" s="134" t="s">
        <v>420</v>
      </c>
      <c r="C13" s="431">
        <v>5338</v>
      </c>
      <c r="D13" s="431">
        <v>5445</v>
      </c>
      <c r="E13" s="431">
        <v>5809</v>
      </c>
      <c r="F13" s="431">
        <v>5747</v>
      </c>
      <c r="G13" s="140">
        <f t="shared" si="0"/>
        <v>0.6633960521759206</v>
      </c>
      <c r="H13" s="431">
        <v>331</v>
      </c>
      <c r="I13" s="431">
        <v>497</v>
      </c>
      <c r="J13" s="431">
        <v>482</v>
      </c>
      <c r="K13" s="434">
        <v>537</v>
      </c>
      <c r="L13" s="141">
        <f t="shared" si="1"/>
        <v>0.061987764054022856</v>
      </c>
      <c r="M13" s="200">
        <f t="shared" si="2"/>
        <v>0.7253838162299434</v>
      </c>
      <c r="N13" s="439">
        <v>154855</v>
      </c>
      <c r="O13" s="440">
        <v>55628</v>
      </c>
      <c r="P13" s="257">
        <f t="shared" si="3"/>
        <v>0.3592263730586678</v>
      </c>
      <c r="Q13" s="431">
        <v>8663</v>
      </c>
      <c r="R13" s="142">
        <f t="shared" si="4"/>
        <v>0.15573092687135975</v>
      </c>
      <c r="S13" s="543">
        <f t="shared" si="5"/>
        <v>29</v>
      </c>
    </row>
    <row r="14" spans="1:19" s="7" customFormat="1" ht="12" customHeight="1">
      <c r="A14" s="106">
        <v>1</v>
      </c>
      <c r="B14" s="134" t="s">
        <v>408</v>
      </c>
      <c r="C14" s="431">
        <v>233</v>
      </c>
      <c r="D14" s="431">
        <v>263</v>
      </c>
      <c r="E14" s="431">
        <v>242</v>
      </c>
      <c r="F14" s="431">
        <v>259</v>
      </c>
      <c r="G14" s="140">
        <f t="shared" si="0"/>
        <v>0.6286407766990292</v>
      </c>
      <c r="H14" s="431">
        <v>3</v>
      </c>
      <c r="I14" s="431">
        <v>2</v>
      </c>
      <c r="J14" s="431">
        <v>0</v>
      </c>
      <c r="K14" s="434">
        <v>0</v>
      </c>
      <c r="L14" s="141">
        <f t="shared" si="1"/>
        <v>0</v>
      </c>
      <c r="M14" s="200">
        <f t="shared" si="2"/>
        <v>0.6286407766990292</v>
      </c>
      <c r="N14" s="439">
        <v>12545</v>
      </c>
      <c r="O14" s="440">
        <v>4290</v>
      </c>
      <c r="P14" s="257">
        <f t="shared" si="3"/>
        <v>0.34196891191709844</v>
      </c>
      <c r="Q14" s="431">
        <v>412</v>
      </c>
      <c r="R14" s="142">
        <f t="shared" si="4"/>
        <v>0.09603729603729604</v>
      </c>
      <c r="S14" s="543">
        <f t="shared" si="5"/>
        <v>38</v>
      </c>
    </row>
    <row r="15" spans="1:19" s="7" customFormat="1" ht="12" customHeight="1">
      <c r="A15" s="106">
        <v>1</v>
      </c>
      <c r="B15" s="134" t="s">
        <v>421</v>
      </c>
      <c r="C15" s="431">
        <v>3497</v>
      </c>
      <c r="D15" s="431">
        <v>2139</v>
      </c>
      <c r="E15" s="431">
        <v>3711</v>
      </c>
      <c r="F15" s="431">
        <v>2600</v>
      </c>
      <c r="G15" s="140">
        <f t="shared" si="0"/>
        <v>0.5218787635487756</v>
      </c>
      <c r="H15" s="431">
        <v>1230</v>
      </c>
      <c r="I15" s="431">
        <v>1149</v>
      </c>
      <c r="J15" s="431">
        <v>1362</v>
      </c>
      <c r="K15" s="434">
        <v>1287</v>
      </c>
      <c r="L15" s="141">
        <f t="shared" si="1"/>
        <v>0.2583299879566439</v>
      </c>
      <c r="M15" s="200">
        <f t="shared" si="2"/>
        <v>0.7802087515054195</v>
      </c>
      <c r="N15" s="439">
        <v>118500</v>
      </c>
      <c r="O15" s="440">
        <v>40144</v>
      </c>
      <c r="P15" s="257">
        <f t="shared" si="3"/>
        <v>0.3387679324894515</v>
      </c>
      <c r="Q15" s="431">
        <v>4982</v>
      </c>
      <c r="R15" s="142">
        <f t="shared" si="4"/>
        <v>0.12410322837783978</v>
      </c>
      <c r="S15" s="543">
        <f t="shared" si="5"/>
        <v>34</v>
      </c>
    </row>
    <row r="16" spans="1:19" s="7" customFormat="1" ht="11.25" customHeight="1">
      <c r="A16" s="106">
        <v>1</v>
      </c>
      <c r="B16" s="134" t="s">
        <v>422</v>
      </c>
      <c r="C16" s="431">
        <v>631</v>
      </c>
      <c r="D16" s="431">
        <v>366</v>
      </c>
      <c r="E16" s="431">
        <v>417</v>
      </c>
      <c r="F16" s="431">
        <v>480</v>
      </c>
      <c r="G16" s="140">
        <f t="shared" si="0"/>
        <v>0.05197617758527342</v>
      </c>
      <c r="H16" s="431">
        <v>12</v>
      </c>
      <c r="I16" s="431">
        <v>13</v>
      </c>
      <c r="J16" s="431">
        <v>7</v>
      </c>
      <c r="K16" s="434">
        <v>10</v>
      </c>
      <c r="L16" s="141">
        <f t="shared" si="1"/>
        <v>0.0010828370330265296</v>
      </c>
      <c r="M16" s="200">
        <f t="shared" si="2"/>
        <v>0.05305901461829995</v>
      </c>
      <c r="N16" s="439">
        <v>157776</v>
      </c>
      <c r="O16" s="440">
        <v>50752</v>
      </c>
      <c r="P16" s="227">
        <f t="shared" si="3"/>
        <v>0.3216712300983673</v>
      </c>
      <c r="Q16" s="431">
        <v>9235</v>
      </c>
      <c r="R16" s="142">
        <f t="shared" si="4"/>
        <v>0.18196327238335436</v>
      </c>
      <c r="S16" s="543">
        <f t="shared" si="5"/>
        <v>24</v>
      </c>
    </row>
    <row r="17" spans="1:19" s="7" customFormat="1" ht="12" customHeight="1">
      <c r="A17" s="106">
        <v>1</v>
      </c>
      <c r="B17" s="134" t="s">
        <v>433</v>
      </c>
      <c r="C17" s="431">
        <v>1696</v>
      </c>
      <c r="D17" s="431">
        <v>1365</v>
      </c>
      <c r="E17" s="431">
        <v>1625</v>
      </c>
      <c r="F17" s="431">
        <v>1388</v>
      </c>
      <c r="G17" s="140">
        <f t="shared" si="0"/>
        <v>0.29538199616939775</v>
      </c>
      <c r="H17" s="431">
        <v>46</v>
      </c>
      <c r="I17" s="431">
        <v>57</v>
      </c>
      <c r="J17" s="431">
        <v>42</v>
      </c>
      <c r="K17" s="434">
        <v>27</v>
      </c>
      <c r="L17" s="141">
        <f t="shared" si="1"/>
        <v>0.005745903383698659</v>
      </c>
      <c r="M17" s="200">
        <f t="shared" si="2"/>
        <v>0.3011278995530964</v>
      </c>
      <c r="N17" s="439">
        <v>37666</v>
      </c>
      <c r="O17" s="440">
        <v>14673</v>
      </c>
      <c r="P17" s="257">
        <f t="shared" si="3"/>
        <v>0.38955556735517444</v>
      </c>
      <c r="Q17" s="431">
        <v>4699</v>
      </c>
      <c r="R17" s="142">
        <f t="shared" si="4"/>
        <v>0.32024807469501804</v>
      </c>
      <c r="S17" s="543">
        <f t="shared" si="5"/>
        <v>2</v>
      </c>
    </row>
    <row r="18" spans="1:19" s="7" customFormat="1" ht="12" customHeight="1">
      <c r="A18" s="106">
        <v>1</v>
      </c>
      <c r="B18" s="134" t="s">
        <v>434</v>
      </c>
      <c r="C18" s="431">
        <v>4287</v>
      </c>
      <c r="D18" s="431">
        <v>3412</v>
      </c>
      <c r="E18" s="431">
        <v>3856</v>
      </c>
      <c r="F18" s="431">
        <v>8155</v>
      </c>
      <c r="G18" s="140">
        <f t="shared" si="0"/>
        <v>1.0107833415964302</v>
      </c>
      <c r="H18" s="431">
        <v>111</v>
      </c>
      <c r="I18" s="431">
        <v>95</v>
      </c>
      <c r="J18" s="431">
        <v>483</v>
      </c>
      <c r="K18" s="434">
        <v>685</v>
      </c>
      <c r="L18" s="141">
        <f t="shared" si="1"/>
        <v>0.08490332176499753</v>
      </c>
      <c r="M18" s="200">
        <f t="shared" si="2"/>
        <v>1.095686663361428</v>
      </c>
      <c r="N18" s="439">
        <v>69926</v>
      </c>
      <c r="O18" s="440">
        <v>27061</v>
      </c>
      <c r="P18" s="257">
        <f t="shared" si="3"/>
        <v>0.38699482309870437</v>
      </c>
      <c r="Q18" s="431">
        <v>8068</v>
      </c>
      <c r="R18" s="142">
        <f t="shared" si="4"/>
        <v>0.2981412364657625</v>
      </c>
      <c r="S18" s="543">
        <f t="shared" si="5"/>
        <v>6</v>
      </c>
    </row>
    <row r="19" spans="1:19" s="7" customFormat="1" ht="12" customHeight="1">
      <c r="A19" s="106">
        <v>1</v>
      </c>
      <c r="B19" s="134" t="s">
        <v>435</v>
      </c>
      <c r="C19" s="431">
        <v>2829</v>
      </c>
      <c r="D19" s="431">
        <v>2960</v>
      </c>
      <c r="E19" s="431">
        <v>2826</v>
      </c>
      <c r="F19" s="431">
        <v>2747</v>
      </c>
      <c r="G19" s="140">
        <f t="shared" si="0"/>
        <v>0.4386777387416161</v>
      </c>
      <c r="H19" s="431">
        <v>519</v>
      </c>
      <c r="I19" s="431">
        <v>459</v>
      </c>
      <c r="J19" s="431">
        <v>527</v>
      </c>
      <c r="K19" s="434">
        <v>628</v>
      </c>
      <c r="L19" s="141">
        <f t="shared" si="1"/>
        <v>0.10028744809964868</v>
      </c>
      <c r="M19" s="200">
        <f t="shared" si="2"/>
        <v>0.5389651868412648</v>
      </c>
      <c r="N19" s="439">
        <v>61037</v>
      </c>
      <c r="O19" s="440">
        <v>25727</v>
      </c>
      <c r="P19" s="257">
        <f t="shared" si="3"/>
        <v>0.42149843537526416</v>
      </c>
      <c r="Q19" s="431">
        <v>6262</v>
      </c>
      <c r="R19" s="142">
        <f t="shared" si="4"/>
        <v>0.24340187351809384</v>
      </c>
      <c r="S19" s="543">
        <f t="shared" si="5"/>
        <v>16</v>
      </c>
    </row>
    <row r="20" spans="1:19" s="7" customFormat="1" ht="12" customHeight="1">
      <c r="A20" s="106">
        <v>1</v>
      </c>
      <c r="B20" s="134" t="s">
        <v>436</v>
      </c>
      <c r="C20" s="431" t="s">
        <v>250</v>
      </c>
      <c r="D20" s="431">
        <v>1782</v>
      </c>
      <c r="E20" s="431">
        <v>2781</v>
      </c>
      <c r="F20" s="431">
        <v>2815</v>
      </c>
      <c r="G20" s="140">
        <f t="shared" si="0"/>
        <v>0.3149826563723845</v>
      </c>
      <c r="H20" s="431" t="s">
        <v>250</v>
      </c>
      <c r="I20" s="431">
        <v>985</v>
      </c>
      <c r="J20" s="431">
        <v>804</v>
      </c>
      <c r="K20" s="434">
        <v>726</v>
      </c>
      <c r="L20" s="141">
        <f t="shared" si="1"/>
        <v>0.08123531386371266</v>
      </c>
      <c r="M20" s="200">
        <f t="shared" si="2"/>
        <v>0.3962179702360971</v>
      </c>
      <c r="N20" s="439">
        <v>55158</v>
      </c>
      <c r="O20" s="440">
        <v>22530</v>
      </c>
      <c r="P20" s="257">
        <f t="shared" si="3"/>
        <v>0.4084629609485478</v>
      </c>
      <c r="Q20" s="431">
        <v>8937</v>
      </c>
      <c r="R20" s="142">
        <f t="shared" si="4"/>
        <v>0.3966711051930759</v>
      </c>
      <c r="S20" s="543">
        <f t="shared" si="5"/>
        <v>1</v>
      </c>
    </row>
    <row r="21" spans="1:19" s="7" customFormat="1" ht="12" customHeight="1">
      <c r="A21" s="106">
        <v>1</v>
      </c>
      <c r="B21" s="491" t="s">
        <v>392</v>
      </c>
      <c r="C21" s="431">
        <v>767</v>
      </c>
      <c r="D21" s="431">
        <v>686</v>
      </c>
      <c r="E21" s="431">
        <v>774</v>
      </c>
      <c r="F21" s="431">
        <v>750</v>
      </c>
      <c r="G21" s="140">
        <f t="shared" si="0"/>
        <v>0.3672869735553379</v>
      </c>
      <c r="H21" s="431">
        <v>312</v>
      </c>
      <c r="I21" s="431">
        <v>238</v>
      </c>
      <c r="J21" s="431">
        <v>353</v>
      </c>
      <c r="K21" s="435">
        <v>268</v>
      </c>
      <c r="L21" s="141">
        <f t="shared" si="1"/>
        <v>0.13124387855044076</v>
      </c>
      <c r="M21" s="200">
        <f t="shared" si="2"/>
        <v>0.49853085210577863</v>
      </c>
      <c r="N21" s="439">
        <v>23667</v>
      </c>
      <c r="O21" s="440">
        <v>9171</v>
      </c>
      <c r="P21" s="257">
        <f t="shared" si="3"/>
        <v>0.38750158448472555</v>
      </c>
      <c r="Q21" s="431">
        <v>2042</v>
      </c>
      <c r="R21" s="142">
        <f t="shared" si="4"/>
        <v>0.2226583796750627</v>
      </c>
      <c r="S21" s="543">
        <f t="shared" si="5"/>
        <v>19</v>
      </c>
    </row>
    <row r="22" spans="1:19" s="7" customFormat="1" ht="12" customHeight="1">
      <c r="A22" s="106">
        <v>1</v>
      </c>
      <c r="B22" s="134" t="s">
        <v>437</v>
      </c>
      <c r="C22" s="431">
        <v>3346</v>
      </c>
      <c r="D22" s="431">
        <v>3414</v>
      </c>
      <c r="E22" s="431">
        <v>3446</v>
      </c>
      <c r="F22" s="431">
        <v>3079</v>
      </c>
      <c r="G22" s="140">
        <f t="shared" si="0"/>
        <v>0.24854698094930577</v>
      </c>
      <c r="H22" s="431">
        <v>2210</v>
      </c>
      <c r="I22" s="431">
        <v>2781</v>
      </c>
      <c r="J22" s="431">
        <v>2354</v>
      </c>
      <c r="K22" s="434">
        <v>2235</v>
      </c>
      <c r="L22" s="141">
        <f t="shared" si="1"/>
        <v>0.18041653212786568</v>
      </c>
      <c r="M22" s="200">
        <f t="shared" si="2"/>
        <v>0.42896351307717145</v>
      </c>
      <c r="N22" s="439">
        <v>107872</v>
      </c>
      <c r="O22" s="440">
        <v>42099</v>
      </c>
      <c r="P22" s="257">
        <f t="shared" si="3"/>
        <v>0.39026809552061703</v>
      </c>
      <c r="Q22" s="431">
        <v>12388</v>
      </c>
      <c r="R22" s="142">
        <f t="shared" si="4"/>
        <v>0.2942587709921851</v>
      </c>
      <c r="S22" s="543">
        <f t="shared" si="5"/>
        <v>7</v>
      </c>
    </row>
    <row r="23" spans="1:19" s="7" customFormat="1" ht="12" customHeight="1">
      <c r="A23" s="106">
        <v>1</v>
      </c>
      <c r="B23" s="134" t="s">
        <v>438</v>
      </c>
      <c r="C23" s="431">
        <v>5790</v>
      </c>
      <c r="D23" s="431">
        <v>6135</v>
      </c>
      <c r="E23" s="431">
        <v>6225</v>
      </c>
      <c r="F23" s="431">
        <v>6373</v>
      </c>
      <c r="G23" s="140">
        <f t="shared" si="0"/>
        <v>0.8311163275952008</v>
      </c>
      <c r="H23" s="431">
        <v>1341</v>
      </c>
      <c r="I23" s="431">
        <v>1226</v>
      </c>
      <c r="J23" s="431">
        <v>926</v>
      </c>
      <c r="K23" s="435">
        <v>976</v>
      </c>
      <c r="L23" s="141">
        <f t="shared" si="1"/>
        <v>0.12728221178925403</v>
      </c>
      <c r="M23" s="200">
        <f t="shared" si="2"/>
        <v>0.9583985393844549</v>
      </c>
      <c r="N23" s="439">
        <v>172878</v>
      </c>
      <c r="O23" s="440">
        <v>61778</v>
      </c>
      <c r="P23" s="257">
        <f t="shared" si="3"/>
        <v>0.3573502701326947</v>
      </c>
      <c r="Q23" s="431">
        <v>7668</v>
      </c>
      <c r="R23" s="142">
        <f t="shared" si="4"/>
        <v>0.12412185567677814</v>
      </c>
      <c r="S23" s="543">
        <f t="shared" si="5"/>
        <v>33</v>
      </c>
    </row>
    <row r="24" spans="1:19" s="7" customFormat="1" ht="12" customHeight="1">
      <c r="A24" s="106">
        <v>1</v>
      </c>
      <c r="B24" s="134" t="s">
        <v>439</v>
      </c>
      <c r="C24" s="431">
        <v>497</v>
      </c>
      <c r="D24" s="431">
        <v>518</v>
      </c>
      <c r="E24" s="431">
        <v>548</v>
      </c>
      <c r="F24" s="431">
        <v>405</v>
      </c>
      <c r="G24" s="140">
        <f t="shared" si="0"/>
        <v>0.1978505129457743</v>
      </c>
      <c r="H24" s="431">
        <v>15</v>
      </c>
      <c r="I24" s="431">
        <v>11</v>
      </c>
      <c r="J24" s="431">
        <v>21</v>
      </c>
      <c r="K24" s="434">
        <v>69</v>
      </c>
      <c r="L24" s="141">
        <f t="shared" si="1"/>
        <v>0.033707865168539325</v>
      </c>
      <c r="M24" s="200">
        <f t="shared" si="2"/>
        <v>0.23155837811431362</v>
      </c>
      <c r="N24" s="439">
        <v>31188</v>
      </c>
      <c r="O24" s="440">
        <v>11055</v>
      </c>
      <c r="P24" s="257">
        <f t="shared" si="3"/>
        <v>0.35446325509811466</v>
      </c>
      <c r="Q24" s="431">
        <v>2047</v>
      </c>
      <c r="R24" s="142">
        <f t="shared" si="4"/>
        <v>0.18516508367254636</v>
      </c>
      <c r="S24" s="543">
        <f t="shared" si="5"/>
        <v>23</v>
      </c>
    </row>
    <row r="25" spans="1:19" s="7" customFormat="1" ht="12" customHeight="1">
      <c r="A25" s="106">
        <v>1</v>
      </c>
      <c r="B25" s="134" t="s">
        <v>440</v>
      </c>
      <c r="C25" s="431">
        <v>8259</v>
      </c>
      <c r="D25" s="431">
        <v>10467</v>
      </c>
      <c r="E25" s="431">
        <v>10468</v>
      </c>
      <c r="F25" s="431">
        <v>21072</v>
      </c>
      <c r="G25" s="140">
        <f t="shared" si="0"/>
        <v>0.842071611253197</v>
      </c>
      <c r="H25" s="431">
        <v>3184</v>
      </c>
      <c r="I25" s="431">
        <v>2206</v>
      </c>
      <c r="J25" s="431">
        <v>1681</v>
      </c>
      <c r="K25" s="434">
        <v>1324</v>
      </c>
      <c r="L25" s="141">
        <f t="shared" si="1"/>
        <v>0.05290920716112532</v>
      </c>
      <c r="M25" s="200">
        <f t="shared" si="2"/>
        <v>0.8949808184143222</v>
      </c>
      <c r="N25" s="439">
        <v>231657</v>
      </c>
      <c r="O25" s="440">
        <v>88180</v>
      </c>
      <c r="P25" s="257">
        <f t="shared" si="3"/>
        <v>0.3806489767198919</v>
      </c>
      <c r="Q25" s="431">
        <v>25024</v>
      </c>
      <c r="R25" s="142">
        <f t="shared" si="4"/>
        <v>0.28378317078702653</v>
      </c>
      <c r="S25" s="543">
        <f t="shared" si="5"/>
        <v>8</v>
      </c>
    </row>
    <row r="26" spans="1:19" s="7" customFormat="1" ht="12" customHeight="1">
      <c r="A26" s="106">
        <v>1</v>
      </c>
      <c r="B26" s="134" t="s">
        <v>441</v>
      </c>
      <c r="C26" s="431">
        <v>602</v>
      </c>
      <c r="D26" s="431">
        <v>2310</v>
      </c>
      <c r="E26" s="431">
        <v>634</v>
      </c>
      <c r="F26" s="431">
        <v>747</v>
      </c>
      <c r="G26" s="140">
        <f t="shared" si="0"/>
        <v>0.07768302828618968</v>
      </c>
      <c r="H26" s="431">
        <v>36</v>
      </c>
      <c r="I26" s="431">
        <v>389</v>
      </c>
      <c r="J26" s="431">
        <v>255</v>
      </c>
      <c r="K26" s="434">
        <v>214</v>
      </c>
      <c r="L26" s="141">
        <f t="shared" si="1"/>
        <v>0.022254575707154743</v>
      </c>
      <c r="M26" s="200">
        <f t="shared" si="2"/>
        <v>0.09993760399334442</v>
      </c>
      <c r="N26" s="439">
        <v>120090</v>
      </c>
      <c r="O26" s="440">
        <v>46465</v>
      </c>
      <c r="P26" s="257">
        <f t="shared" si="3"/>
        <v>0.38691814472478975</v>
      </c>
      <c r="Q26" s="431">
        <v>9616</v>
      </c>
      <c r="R26" s="142">
        <f t="shared" si="4"/>
        <v>0.20695146884751964</v>
      </c>
      <c r="S26" s="543">
        <f t="shared" si="5"/>
        <v>20</v>
      </c>
    </row>
    <row r="27" spans="1:19" s="7" customFormat="1" ht="12.75" customHeight="1">
      <c r="A27" s="106">
        <v>1</v>
      </c>
      <c r="B27" s="134" t="s">
        <v>442</v>
      </c>
      <c r="C27" s="431">
        <v>100</v>
      </c>
      <c r="D27" s="431">
        <v>294</v>
      </c>
      <c r="E27" s="431">
        <v>518</v>
      </c>
      <c r="F27" s="431">
        <v>500</v>
      </c>
      <c r="G27" s="140">
        <f t="shared" si="0"/>
        <v>0.2513826043237808</v>
      </c>
      <c r="H27" s="431">
        <v>17</v>
      </c>
      <c r="I27" s="431">
        <v>16</v>
      </c>
      <c r="J27" s="431">
        <v>16</v>
      </c>
      <c r="K27" s="434">
        <v>18</v>
      </c>
      <c r="L27" s="141">
        <f t="shared" si="1"/>
        <v>0.00904977375565611</v>
      </c>
      <c r="M27" s="200">
        <f t="shared" si="2"/>
        <v>0.2604323780794369</v>
      </c>
      <c r="N27" s="439">
        <v>30770</v>
      </c>
      <c r="O27" s="440">
        <v>11706</v>
      </c>
      <c r="P27" s="257">
        <f t="shared" si="3"/>
        <v>0.3804354891127722</v>
      </c>
      <c r="Q27" s="431">
        <v>1989</v>
      </c>
      <c r="R27" s="142">
        <f t="shared" si="4"/>
        <v>0.1699128651973347</v>
      </c>
      <c r="S27" s="543">
        <f t="shared" si="5"/>
        <v>27</v>
      </c>
    </row>
    <row r="28" spans="1:19" s="7" customFormat="1" ht="12" customHeight="1">
      <c r="A28" s="106">
        <v>1</v>
      </c>
      <c r="B28" s="134" t="s">
        <v>443</v>
      </c>
      <c r="C28" s="431">
        <v>1709</v>
      </c>
      <c r="D28" s="431">
        <v>1575</v>
      </c>
      <c r="E28" s="431">
        <v>1652</v>
      </c>
      <c r="F28" s="431">
        <v>1618</v>
      </c>
      <c r="G28" s="140">
        <f t="shared" si="0"/>
        <v>0.23500363108206246</v>
      </c>
      <c r="H28" s="431">
        <v>21</v>
      </c>
      <c r="I28" s="431">
        <v>18</v>
      </c>
      <c r="J28" s="431">
        <v>14</v>
      </c>
      <c r="K28" s="435">
        <v>8</v>
      </c>
      <c r="L28" s="141">
        <f t="shared" si="1"/>
        <v>0.0011619462599854757</v>
      </c>
      <c r="M28" s="200">
        <f t="shared" si="2"/>
        <v>0.23616557734204793</v>
      </c>
      <c r="N28" s="439">
        <v>54623</v>
      </c>
      <c r="O28" s="440">
        <v>22913</v>
      </c>
      <c r="P28" s="257">
        <f t="shared" si="3"/>
        <v>0.41947531259725757</v>
      </c>
      <c r="Q28" s="431">
        <v>6885</v>
      </c>
      <c r="R28" s="142">
        <f t="shared" si="4"/>
        <v>0.30048444114694717</v>
      </c>
      <c r="S28" s="543">
        <f t="shared" si="5"/>
        <v>5</v>
      </c>
    </row>
    <row r="29" spans="1:19" s="7" customFormat="1" ht="12" customHeight="1">
      <c r="A29" s="106">
        <v>1</v>
      </c>
      <c r="B29" s="134" t="s">
        <v>444</v>
      </c>
      <c r="C29" s="431">
        <v>640</v>
      </c>
      <c r="D29" s="431">
        <v>3712</v>
      </c>
      <c r="E29" s="431"/>
      <c r="F29" s="431">
        <v>1984</v>
      </c>
      <c r="G29" s="140">
        <f t="shared" si="0"/>
        <v>0.8389006342494715</v>
      </c>
      <c r="H29" s="431">
        <v>12</v>
      </c>
      <c r="I29" s="431">
        <v>10</v>
      </c>
      <c r="J29" s="431">
        <v>24</v>
      </c>
      <c r="K29" s="435">
        <v>29</v>
      </c>
      <c r="L29" s="141">
        <f t="shared" si="1"/>
        <v>0.01226215644820296</v>
      </c>
      <c r="M29" s="200">
        <f t="shared" si="2"/>
        <v>0.8511627906976744</v>
      </c>
      <c r="N29" s="439">
        <v>48809</v>
      </c>
      <c r="O29" s="440">
        <v>19354</v>
      </c>
      <c r="P29" s="257">
        <f t="shared" si="3"/>
        <v>0.39652523100247905</v>
      </c>
      <c r="Q29" s="431">
        <v>2365</v>
      </c>
      <c r="R29" s="142">
        <f t="shared" si="4"/>
        <v>0.12219696186834762</v>
      </c>
      <c r="S29" s="543">
        <f t="shared" si="5"/>
        <v>36</v>
      </c>
    </row>
    <row r="30" spans="1:19" s="7" customFormat="1" ht="12" customHeight="1">
      <c r="A30" s="106">
        <v>1</v>
      </c>
      <c r="B30" s="134" t="s">
        <v>494</v>
      </c>
      <c r="C30" s="431">
        <v>305</v>
      </c>
      <c r="D30" s="431">
        <v>367</v>
      </c>
      <c r="E30" s="431">
        <v>687</v>
      </c>
      <c r="F30" s="431">
        <v>584</v>
      </c>
      <c r="G30" s="140">
        <f t="shared" si="0"/>
        <v>0.19109947643979058</v>
      </c>
      <c r="H30" s="431">
        <v>7</v>
      </c>
      <c r="I30" s="431">
        <v>1</v>
      </c>
      <c r="J30" s="431">
        <v>30</v>
      </c>
      <c r="K30" s="434">
        <v>138</v>
      </c>
      <c r="L30" s="141">
        <f t="shared" si="1"/>
        <v>0.045157068062827224</v>
      </c>
      <c r="M30" s="200">
        <f t="shared" si="2"/>
        <v>0.2362565445026178</v>
      </c>
      <c r="N30" s="439">
        <v>28219</v>
      </c>
      <c r="O30" s="440">
        <v>10788</v>
      </c>
      <c r="P30" s="257">
        <f t="shared" si="3"/>
        <v>0.38229561642864734</v>
      </c>
      <c r="Q30" s="431">
        <v>3056</v>
      </c>
      <c r="R30" s="142">
        <f t="shared" si="4"/>
        <v>0.2832777159807193</v>
      </c>
      <c r="S30" s="543">
        <f t="shared" si="5"/>
        <v>9</v>
      </c>
    </row>
    <row r="31" spans="1:19" s="7" customFormat="1" ht="12" customHeight="1">
      <c r="A31" s="106">
        <v>1</v>
      </c>
      <c r="B31" s="134" t="s">
        <v>445</v>
      </c>
      <c r="C31" s="431">
        <v>414</v>
      </c>
      <c r="D31" s="431">
        <v>490</v>
      </c>
      <c r="E31" s="431">
        <v>511</v>
      </c>
      <c r="F31" s="431">
        <v>544</v>
      </c>
      <c r="G31" s="140">
        <f t="shared" si="0"/>
        <v>0.3323152107513745</v>
      </c>
      <c r="H31" s="431">
        <v>13</v>
      </c>
      <c r="I31" s="431">
        <v>7</v>
      </c>
      <c r="J31" s="431">
        <v>5</v>
      </c>
      <c r="K31" s="434">
        <v>4</v>
      </c>
      <c r="L31" s="141">
        <f t="shared" si="1"/>
        <v>0.002443494196701283</v>
      </c>
      <c r="M31" s="200">
        <f t="shared" si="2"/>
        <v>0.33475870494807575</v>
      </c>
      <c r="N31" s="439">
        <v>24127</v>
      </c>
      <c r="O31" s="440">
        <v>8709</v>
      </c>
      <c r="P31" s="257">
        <f t="shared" si="3"/>
        <v>0.36096489410204335</v>
      </c>
      <c r="Q31" s="431">
        <v>1637</v>
      </c>
      <c r="R31" s="142">
        <f t="shared" si="4"/>
        <v>0.18796647146629922</v>
      </c>
      <c r="S31" s="543">
        <f t="shared" si="5"/>
        <v>22</v>
      </c>
    </row>
    <row r="32" spans="1:19" s="7" customFormat="1" ht="12" customHeight="1">
      <c r="A32" s="106">
        <v>1</v>
      </c>
      <c r="B32" s="134" t="s">
        <v>446</v>
      </c>
      <c r="C32" s="431">
        <v>921</v>
      </c>
      <c r="D32" s="431">
        <v>981</v>
      </c>
      <c r="E32" s="431">
        <v>1122</v>
      </c>
      <c r="F32" s="431">
        <v>1197</v>
      </c>
      <c r="G32" s="140">
        <f t="shared" si="0"/>
        <v>0.21428571428571427</v>
      </c>
      <c r="H32" s="431">
        <v>40</v>
      </c>
      <c r="I32" s="431">
        <v>30</v>
      </c>
      <c r="J32" s="431">
        <v>20</v>
      </c>
      <c r="K32" s="434">
        <v>14</v>
      </c>
      <c r="L32" s="141">
        <f t="shared" si="1"/>
        <v>0.002506265664160401</v>
      </c>
      <c r="M32" s="200">
        <f t="shared" si="2"/>
        <v>0.21679197994987467</v>
      </c>
      <c r="N32" s="439">
        <v>49780</v>
      </c>
      <c r="O32" s="440">
        <v>18302</v>
      </c>
      <c r="P32" s="257">
        <f t="shared" si="3"/>
        <v>0.367657693852953</v>
      </c>
      <c r="Q32" s="431">
        <v>5586</v>
      </c>
      <c r="R32" s="142">
        <f t="shared" si="4"/>
        <v>0.30521254507704076</v>
      </c>
      <c r="S32" s="543">
        <f t="shared" si="5"/>
        <v>4</v>
      </c>
    </row>
    <row r="33" spans="1:19" s="7" customFormat="1" ht="12" customHeight="1">
      <c r="A33" s="106">
        <v>1</v>
      </c>
      <c r="B33" s="134" t="s">
        <v>409</v>
      </c>
      <c r="C33" s="431">
        <v>241</v>
      </c>
      <c r="D33" s="431">
        <v>275</v>
      </c>
      <c r="E33" s="431">
        <v>198</v>
      </c>
      <c r="F33" s="431">
        <v>113</v>
      </c>
      <c r="G33" s="140">
        <f t="shared" si="0"/>
        <v>0.424812030075188</v>
      </c>
      <c r="H33" s="431">
        <v>0</v>
      </c>
      <c r="I33" s="431">
        <v>0</v>
      </c>
      <c r="J33" s="431">
        <v>0</v>
      </c>
      <c r="K33" s="435">
        <v>0</v>
      </c>
      <c r="L33" s="141">
        <f t="shared" si="1"/>
        <v>0</v>
      </c>
      <c r="M33" s="200">
        <f t="shared" si="2"/>
        <v>0.424812030075188</v>
      </c>
      <c r="N33" s="439">
        <v>5277</v>
      </c>
      <c r="O33" s="440">
        <v>2019</v>
      </c>
      <c r="P33" s="257">
        <f t="shared" si="3"/>
        <v>0.3826037521318931</v>
      </c>
      <c r="Q33" s="431">
        <v>266</v>
      </c>
      <c r="R33" s="142">
        <f t="shared" si="4"/>
        <v>0.13174839029222388</v>
      </c>
      <c r="S33" s="543">
        <f t="shared" si="5"/>
        <v>32</v>
      </c>
    </row>
    <row r="34" spans="1:19" s="7" customFormat="1" ht="12" customHeight="1">
      <c r="A34" s="106">
        <v>1</v>
      </c>
      <c r="B34" s="134" t="s">
        <v>410</v>
      </c>
      <c r="C34" s="431">
        <v>203</v>
      </c>
      <c r="D34" s="431">
        <v>218</v>
      </c>
      <c r="E34" s="431">
        <v>239</v>
      </c>
      <c r="F34" s="431">
        <v>232</v>
      </c>
      <c r="G34" s="140">
        <f t="shared" si="0"/>
        <v>0.9508196721311475</v>
      </c>
      <c r="H34" s="431">
        <v>1</v>
      </c>
      <c r="I34" s="431">
        <v>0</v>
      </c>
      <c r="J34" s="431">
        <v>1</v>
      </c>
      <c r="K34" s="434">
        <v>0</v>
      </c>
      <c r="L34" s="141">
        <f t="shared" si="1"/>
        <v>0</v>
      </c>
      <c r="M34" s="200">
        <f t="shared" si="2"/>
        <v>0.9508196721311475</v>
      </c>
      <c r="N34" s="439">
        <v>6263</v>
      </c>
      <c r="O34" s="440">
        <v>2465</v>
      </c>
      <c r="P34" s="257">
        <f t="shared" si="3"/>
        <v>0.39358135079035605</v>
      </c>
      <c r="Q34" s="431">
        <v>244</v>
      </c>
      <c r="R34" s="142">
        <f t="shared" si="4"/>
        <v>0.09898580121703854</v>
      </c>
      <c r="S34" s="543">
        <f t="shared" si="5"/>
        <v>37</v>
      </c>
    </row>
    <row r="35" spans="1:19" s="7" customFormat="1" ht="12" customHeight="1">
      <c r="A35" s="106">
        <v>1</v>
      </c>
      <c r="B35" s="134" t="s">
        <v>411</v>
      </c>
      <c r="C35" s="431">
        <v>36</v>
      </c>
      <c r="D35" s="431">
        <v>29</v>
      </c>
      <c r="E35" s="431">
        <v>29</v>
      </c>
      <c r="F35" s="431">
        <v>29</v>
      </c>
      <c r="G35" s="140">
        <f t="shared" si="0"/>
        <v>0.5</v>
      </c>
      <c r="H35" s="431">
        <v>0</v>
      </c>
      <c r="I35" s="431">
        <v>0</v>
      </c>
      <c r="J35" s="431">
        <v>0</v>
      </c>
      <c r="K35" s="434">
        <v>0</v>
      </c>
      <c r="L35" s="141">
        <f t="shared" si="1"/>
        <v>0</v>
      </c>
      <c r="M35" s="200">
        <f t="shared" si="2"/>
        <v>0.5</v>
      </c>
      <c r="N35" s="439">
        <v>2361</v>
      </c>
      <c r="O35" s="440">
        <v>1068</v>
      </c>
      <c r="P35" s="257">
        <f t="shared" si="3"/>
        <v>0.45235069885641677</v>
      </c>
      <c r="Q35" s="431">
        <v>58</v>
      </c>
      <c r="R35" s="142">
        <f t="shared" si="4"/>
        <v>0.054307116104868915</v>
      </c>
      <c r="S35" s="543">
        <f t="shared" si="5"/>
        <v>39</v>
      </c>
    </row>
    <row r="36" spans="1:19" s="7" customFormat="1" ht="12" customHeight="1">
      <c r="A36" s="106">
        <v>1</v>
      </c>
      <c r="B36" s="134" t="s">
        <v>447</v>
      </c>
      <c r="C36" s="431">
        <v>830</v>
      </c>
      <c r="D36" s="431">
        <v>828</v>
      </c>
      <c r="E36" s="431">
        <v>895</v>
      </c>
      <c r="F36" s="431">
        <v>933</v>
      </c>
      <c r="G36" s="140">
        <f t="shared" si="0"/>
        <v>0.3740978348035285</v>
      </c>
      <c r="H36" s="431">
        <v>0</v>
      </c>
      <c r="I36" s="431">
        <v>0</v>
      </c>
      <c r="J36" s="431">
        <v>0</v>
      </c>
      <c r="K36" s="435">
        <v>0</v>
      </c>
      <c r="L36" s="141">
        <f t="shared" si="1"/>
        <v>0</v>
      </c>
      <c r="M36" s="200">
        <f t="shared" si="2"/>
        <v>0.3740978348035285</v>
      </c>
      <c r="N36" s="439">
        <v>46989</v>
      </c>
      <c r="O36" s="440">
        <v>17564</v>
      </c>
      <c r="P36" s="257">
        <f t="shared" si="3"/>
        <v>0.37378961033433356</v>
      </c>
      <c r="Q36" s="431">
        <v>2494</v>
      </c>
      <c r="R36" s="142">
        <f t="shared" si="4"/>
        <v>0.14199498975176497</v>
      </c>
      <c r="S36" s="543">
        <f t="shared" si="5"/>
        <v>30</v>
      </c>
    </row>
    <row r="37" spans="1:19" s="7" customFormat="1" ht="12" customHeight="1">
      <c r="A37" s="106">
        <v>1</v>
      </c>
      <c r="B37" s="134" t="s">
        <v>406</v>
      </c>
      <c r="C37" s="431">
        <v>5223</v>
      </c>
      <c r="D37" s="431">
        <v>8150</v>
      </c>
      <c r="E37" s="431">
        <v>8164</v>
      </c>
      <c r="F37" s="431">
        <v>9305</v>
      </c>
      <c r="G37" s="140"/>
      <c r="H37" s="431">
        <v>4543</v>
      </c>
      <c r="I37" s="431">
        <v>5762</v>
      </c>
      <c r="J37" s="431">
        <v>7926</v>
      </c>
      <c r="K37" s="434">
        <v>7888</v>
      </c>
      <c r="L37" s="141"/>
      <c r="M37" s="200"/>
      <c r="N37" s="439">
        <v>377326</v>
      </c>
      <c r="O37" s="440">
        <v>137905</v>
      </c>
      <c r="P37" s="257">
        <f t="shared" si="3"/>
        <v>0.3654797178037029</v>
      </c>
      <c r="Q37" s="431"/>
      <c r="R37" s="142"/>
      <c r="S37" s="543"/>
    </row>
    <row r="38" spans="1:19" s="7" customFormat="1" ht="12" customHeight="1">
      <c r="A38" s="106">
        <v>1</v>
      </c>
      <c r="B38" s="134" t="s">
        <v>448</v>
      </c>
      <c r="C38" s="431">
        <v>1050</v>
      </c>
      <c r="D38" s="431">
        <v>1139</v>
      </c>
      <c r="E38" s="431">
        <v>1084</v>
      </c>
      <c r="F38" s="431">
        <v>1214</v>
      </c>
      <c r="G38" s="140">
        <f t="shared" si="0"/>
        <v>0.18433039781354388</v>
      </c>
      <c r="H38" s="431">
        <v>147</v>
      </c>
      <c r="I38" s="431">
        <v>149</v>
      </c>
      <c r="J38" s="431">
        <v>151</v>
      </c>
      <c r="K38" s="435">
        <v>145</v>
      </c>
      <c r="L38" s="141">
        <f t="shared" si="1"/>
        <v>0.022016398420892803</v>
      </c>
      <c r="M38" s="200">
        <f t="shared" si="2"/>
        <v>0.2063467962344367</v>
      </c>
      <c r="N38" s="439">
        <v>73547</v>
      </c>
      <c r="O38" s="440">
        <v>25767</v>
      </c>
      <c r="P38" s="257">
        <f t="shared" si="3"/>
        <v>0.35034739690266087</v>
      </c>
      <c r="Q38" s="431">
        <v>6586</v>
      </c>
      <c r="R38" s="142">
        <f t="shared" si="4"/>
        <v>0.2555982458182947</v>
      </c>
      <c r="S38" s="543">
        <f t="shared" si="5"/>
        <v>13</v>
      </c>
    </row>
    <row r="39" spans="1:19" s="7" customFormat="1" ht="12" customHeight="1">
      <c r="A39" s="106">
        <v>1</v>
      </c>
      <c r="B39" s="134" t="s">
        <v>412</v>
      </c>
      <c r="C39" s="431">
        <v>639</v>
      </c>
      <c r="D39" s="431">
        <v>811</v>
      </c>
      <c r="E39" s="431">
        <v>542</v>
      </c>
      <c r="F39" s="431">
        <v>664</v>
      </c>
      <c r="G39" s="140"/>
      <c r="H39" s="431">
        <v>35</v>
      </c>
      <c r="I39" s="431">
        <v>14</v>
      </c>
      <c r="J39" s="431">
        <v>13</v>
      </c>
      <c r="K39" s="434">
        <v>44</v>
      </c>
      <c r="L39" s="141"/>
      <c r="M39" s="200"/>
      <c r="N39" s="439">
        <v>24690</v>
      </c>
      <c r="O39" s="440">
        <v>9162</v>
      </c>
      <c r="P39" s="257">
        <f t="shared" si="3"/>
        <v>0.3710814094775213</v>
      </c>
      <c r="Q39" s="431"/>
      <c r="R39" s="142"/>
      <c r="S39" s="543"/>
    </row>
    <row r="40" spans="1:19" s="7" customFormat="1" ht="12" customHeight="1">
      <c r="A40" s="106">
        <v>1</v>
      </c>
      <c r="B40" s="134" t="s">
        <v>449</v>
      </c>
      <c r="C40" s="431">
        <v>1086</v>
      </c>
      <c r="D40" s="431">
        <v>878</v>
      </c>
      <c r="E40" s="431">
        <v>882</v>
      </c>
      <c r="F40" s="431">
        <v>1013</v>
      </c>
      <c r="G40" s="140">
        <f t="shared" si="0"/>
        <v>0.3782673637042569</v>
      </c>
      <c r="H40" s="431">
        <v>4</v>
      </c>
      <c r="I40" s="431">
        <v>6</v>
      </c>
      <c r="J40" s="431">
        <v>4</v>
      </c>
      <c r="K40" s="434">
        <v>17</v>
      </c>
      <c r="L40" s="141">
        <f t="shared" si="1"/>
        <v>0.006348020911127707</v>
      </c>
      <c r="M40" s="200">
        <f t="shared" si="2"/>
        <v>0.38461538461538464</v>
      </c>
      <c r="N40" s="439">
        <v>33279</v>
      </c>
      <c r="O40" s="440">
        <v>11694</v>
      </c>
      <c r="P40" s="257">
        <f t="shared" si="3"/>
        <v>0.3513927702154512</v>
      </c>
      <c r="Q40" s="431">
        <v>2678</v>
      </c>
      <c r="R40" s="142">
        <f t="shared" si="4"/>
        <v>0.22900632803146914</v>
      </c>
      <c r="S40" s="543">
        <f t="shared" si="5"/>
        <v>17</v>
      </c>
    </row>
    <row r="41" spans="1:19" s="7" customFormat="1" ht="12" customHeight="1">
      <c r="A41" s="106">
        <v>1</v>
      </c>
      <c r="B41" s="134" t="s">
        <v>450</v>
      </c>
      <c r="C41" s="431">
        <v>328</v>
      </c>
      <c r="D41" s="431">
        <v>329</v>
      </c>
      <c r="E41" s="431">
        <v>464</v>
      </c>
      <c r="F41" s="431">
        <v>452</v>
      </c>
      <c r="G41" s="140">
        <f t="shared" si="0"/>
        <v>0.6366197183098592</v>
      </c>
      <c r="H41" s="431">
        <v>47</v>
      </c>
      <c r="I41" s="431">
        <v>18</v>
      </c>
      <c r="J41" s="431">
        <v>14</v>
      </c>
      <c r="K41" s="435">
        <v>11</v>
      </c>
      <c r="L41" s="141">
        <f t="shared" si="1"/>
        <v>0.015492957746478873</v>
      </c>
      <c r="M41" s="200">
        <f t="shared" si="2"/>
        <v>0.652112676056338</v>
      </c>
      <c r="N41" s="439">
        <v>7561</v>
      </c>
      <c r="O41" s="440">
        <v>2802</v>
      </c>
      <c r="P41" s="257">
        <f t="shared" si="3"/>
        <v>0.37058590133580216</v>
      </c>
      <c r="Q41" s="431">
        <v>710</v>
      </c>
      <c r="R41" s="142">
        <f t="shared" si="4"/>
        <v>0.2533904354032834</v>
      </c>
      <c r="S41" s="543">
        <f t="shared" si="5"/>
        <v>14</v>
      </c>
    </row>
    <row r="42" spans="1:19" s="7" customFormat="1" ht="12" customHeight="1">
      <c r="A42" s="106">
        <v>1</v>
      </c>
      <c r="B42" s="134" t="s">
        <v>451</v>
      </c>
      <c r="C42" s="431">
        <v>1161</v>
      </c>
      <c r="D42" s="431">
        <v>1215</v>
      </c>
      <c r="E42" s="431">
        <v>839</v>
      </c>
      <c r="F42" s="431"/>
      <c r="G42" s="140"/>
      <c r="H42" s="431">
        <v>19</v>
      </c>
      <c r="I42" s="431">
        <v>17</v>
      </c>
      <c r="J42" s="431">
        <v>11</v>
      </c>
      <c r="K42" s="435">
        <v>15</v>
      </c>
      <c r="L42" s="141">
        <f t="shared" si="1"/>
        <v>0.001525165226232842</v>
      </c>
      <c r="M42" s="200">
        <f t="shared" si="2"/>
        <v>0.001525165226232842</v>
      </c>
      <c r="N42" s="439">
        <v>84101</v>
      </c>
      <c r="O42" s="440">
        <v>31837</v>
      </c>
      <c r="P42" s="257">
        <f t="shared" si="3"/>
        <v>0.3785567353539197</v>
      </c>
      <c r="Q42" s="431">
        <v>9835</v>
      </c>
      <c r="R42" s="142">
        <f t="shared" si="4"/>
        <v>0.30891729748405944</v>
      </c>
      <c r="S42" s="543">
        <f t="shared" si="5"/>
        <v>3</v>
      </c>
    </row>
    <row r="43" spans="1:19" s="7" customFormat="1" ht="12" customHeight="1">
      <c r="A43" s="106">
        <v>1</v>
      </c>
      <c r="B43" s="134" t="s">
        <v>452</v>
      </c>
      <c r="C43" s="431">
        <v>936</v>
      </c>
      <c r="D43" s="431">
        <v>1008</v>
      </c>
      <c r="E43" s="431">
        <v>960</v>
      </c>
      <c r="F43" s="431">
        <v>917</v>
      </c>
      <c r="G43" s="140">
        <f t="shared" si="0"/>
        <v>0.40647163120567376</v>
      </c>
      <c r="H43" s="431">
        <v>19</v>
      </c>
      <c r="I43" s="431">
        <v>16</v>
      </c>
      <c r="J43" s="431">
        <v>19</v>
      </c>
      <c r="K43" s="434">
        <v>21</v>
      </c>
      <c r="L43" s="141">
        <f t="shared" si="1"/>
        <v>0.009308510638297872</v>
      </c>
      <c r="M43" s="200">
        <f t="shared" si="2"/>
        <v>0.4157801418439716</v>
      </c>
      <c r="N43" s="439">
        <v>33484</v>
      </c>
      <c r="O43" s="440">
        <v>13078</v>
      </c>
      <c r="P43" s="257">
        <f t="shared" si="3"/>
        <v>0.39057460279536493</v>
      </c>
      <c r="Q43" s="431">
        <v>2256</v>
      </c>
      <c r="R43" s="142">
        <f t="shared" si="4"/>
        <v>0.17250344089310293</v>
      </c>
      <c r="S43" s="543">
        <f t="shared" si="5"/>
        <v>26</v>
      </c>
    </row>
    <row r="44" spans="1:19" s="7" customFormat="1" ht="12" customHeight="1">
      <c r="A44" s="106">
        <v>1</v>
      </c>
      <c r="B44" s="134" t="s">
        <v>453</v>
      </c>
      <c r="C44" s="431">
        <v>662</v>
      </c>
      <c r="D44" s="431">
        <v>645</v>
      </c>
      <c r="E44" s="431">
        <v>781</v>
      </c>
      <c r="F44" s="431">
        <v>784</v>
      </c>
      <c r="G44" s="140">
        <f t="shared" si="0"/>
        <v>0.21997755331088664</v>
      </c>
      <c r="H44" s="431">
        <v>59</v>
      </c>
      <c r="I44" s="431">
        <v>63</v>
      </c>
      <c r="J44" s="431">
        <v>57</v>
      </c>
      <c r="K44" s="435">
        <v>69</v>
      </c>
      <c r="L44" s="141">
        <f t="shared" si="1"/>
        <v>0.01936026936026936</v>
      </c>
      <c r="M44" s="200">
        <f t="shared" si="2"/>
        <v>0.239337822671156</v>
      </c>
      <c r="N44" s="439">
        <v>43898</v>
      </c>
      <c r="O44" s="440">
        <v>15614</v>
      </c>
      <c r="P44" s="257">
        <f t="shared" si="3"/>
        <v>0.35568818624994303</v>
      </c>
      <c r="Q44" s="431">
        <v>3564</v>
      </c>
      <c r="R44" s="142">
        <f t="shared" si="4"/>
        <v>0.228256692711669</v>
      </c>
      <c r="S44" s="543">
        <f t="shared" si="5"/>
        <v>18</v>
      </c>
    </row>
    <row r="45" spans="1:19" s="7" customFormat="1" ht="12" customHeight="1">
      <c r="A45" s="106">
        <v>1</v>
      </c>
      <c r="B45" s="134" t="s">
        <v>413</v>
      </c>
      <c r="C45" s="431">
        <v>86</v>
      </c>
      <c r="D45" s="431">
        <v>106</v>
      </c>
      <c r="E45" s="431">
        <v>109</v>
      </c>
      <c r="F45" s="431">
        <v>96</v>
      </c>
      <c r="G45" s="140">
        <f t="shared" si="0"/>
        <v>0.4085106382978723</v>
      </c>
      <c r="H45" s="431">
        <v>8</v>
      </c>
      <c r="I45" s="431">
        <v>7</v>
      </c>
      <c r="J45" s="431">
        <v>6</v>
      </c>
      <c r="K45" s="434">
        <v>3</v>
      </c>
      <c r="L45" s="141">
        <f t="shared" si="1"/>
        <v>0.01276595744680851</v>
      </c>
      <c r="M45" s="200">
        <f t="shared" si="2"/>
        <v>0.42127659574468085</v>
      </c>
      <c r="N45" s="439">
        <v>3606</v>
      </c>
      <c r="O45" s="440">
        <v>1151</v>
      </c>
      <c r="P45" s="257">
        <f t="shared" si="3"/>
        <v>0.3191902384914032</v>
      </c>
      <c r="Q45" s="431">
        <v>235</v>
      </c>
      <c r="R45" s="142">
        <f t="shared" si="4"/>
        <v>0.20417028670721113</v>
      </c>
      <c r="S45" s="543">
        <f t="shared" si="5"/>
        <v>21</v>
      </c>
    </row>
    <row r="46" spans="1:19" s="7" customFormat="1" ht="12" customHeight="1">
      <c r="A46" s="106">
        <v>1</v>
      </c>
      <c r="B46" s="134" t="s">
        <v>414</v>
      </c>
      <c r="C46" s="431">
        <v>322</v>
      </c>
      <c r="D46" s="431">
        <v>310</v>
      </c>
      <c r="E46" s="431">
        <v>299</v>
      </c>
      <c r="F46" s="431">
        <v>280</v>
      </c>
      <c r="G46" s="140">
        <f t="shared" si="0"/>
        <v>0.3181818181818182</v>
      </c>
      <c r="H46" s="431">
        <v>26</v>
      </c>
      <c r="I46" s="431">
        <v>23</v>
      </c>
      <c r="J46" s="431">
        <v>42</v>
      </c>
      <c r="K46" s="434">
        <v>54</v>
      </c>
      <c r="L46" s="141">
        <f t="shared" si="1"/>
        <v>0.06136363636363636</v>
      </c>
      <c r="M46" s="200">
        <f t="shared" si="2"/>
        <v>0.3795454545454545</v>
      </c>
      <c r="N46" s="439">
        <v>17001</v>
      </c>
      <c r="O46" s="440">
        <v>6310</v>
      </c>
      <c r="P46" s="257">
        <f t="shared" si="3"/>
        <v>0.3711546379624728</v>
      </c>
      <c r="Q46" s="431">
        <v>880</v>
      </c>
      <c r="R46" s="142">
        <f t="shared" si="4"/>
        <v>0.13946117274167988</v>
      </c>
      <c r="S46" s="543">
        <f t="shared" si="5"/>
        <v>31</v>
      </c>
    </row>
    <row r="47" spans="1:19" s="7" customFormat="1" ht="12" customHeight="1">
      <c r="A47" s="106">
        <v>1</v>
      </c>
      <c r="B47" s="134" t="s">
        <v>454</v>
      </c>
      <c r="C47" s="431">
        <v>807</v>
      </c>
      <c r="D47" s="431">
        <v>722</v>
      </c>
      <c r="E47" s="431">
        <v>506</v>
      </c>
      <c r="F47" s="431">
        <v>1005</v>
      </c>
      <c r="G47" s="140">
        <f t="shared" si="0"/>
        <v>0.7995226730310262</v>
      </c>
      <c r="H47" s="431">
        <v>2</v>
      </c>
      <c r="I47" s="431">
        <v>102</v>
      </c>
      <c r="J47" s="431">
        <v>64</v>
      </c>
      <c r="K47" s="434">
        <v>103</v>
      </c>
      <c r="L47" s="141">
        <f t="shared" si="1"/>
        <v>0.08194112967382657</v>
      </c>
      <c r="M47" s="200">
        <f t="shared" si="2"/>
        <v>0.8814638027048528</v>
      </c>
      <c r="N47" s="439">
        <v>25176</v>
      </c>
      <c r="O47" s="440">
        <v>10256</v>
      </c>
      <c r="P47" s="257">
        <f t="shared" si="3"/>
        <v>0.40737210041309185</v>
      </c>
      <c r="Q47" s="431">
        <v>1257</v>
      </c>
      <c r="R47" s="142">
        <f t="shared" si="4"/>
        <v>0.12256240249609984</v>
      </c>
      <c r="S47" s="543">
        <f t="shared" si="5"/>
        <v>35</v>
      </c>
    </row>
    <row r="48" spans="1:19" s="7" customFormat="1" ht="12" customHeight="1">
      <c r="A48" s="106">
        <v>1</v>
      </c>
      <c r="B48" s="134" t="s">
        <v>455</v>
      </c>
      <c r="C48" s="431">
        <v>751</v>
      </c>
      <c r="D48" s="431">
        <v>923</v>
      </c>
      <c r="E48" s="431">
        <v>952</v>
      </c>
      <c r="F48" s="431">
        <v>1128</v>
      </c>
      <c r="G48" s="140">
        <f t="shared" si="0"/>
        <v>0.7595959595959596</v>
      </c>
      <c r="H48" s="431">
        <v>17</v>
      </c>
      <c r="I48" s="431">
        <v>14</v>
      </c>
      <c r="J48" s="431">
        <v>10</v>
      </c>
      <c r="K48" s="434">
        <v>6</v>
      </c>
      <c r="L48" s="141">
        <f t="shared" si="1"/>
        <v>0.00404040404040404</v>
      </c>
      <c r="M48" s="200">
        <f t="shared" si="2"/>
        <v>0.7636363636363637</v>
      </c>
      <c r="N48" s="439">
        <v>23357</v>
      </c>
      <c r="O48" s="440">
        <v>9200</v>
      </c>
      <c r="P48" s="257">
        <f t="shared" si="3"/>
        <v>0.39388620113884487</v>
      </c>
      <c r="Q48" s="431">
        <v>1485</v>
      </c>
      <c r="R48" s="142">
        <f t="shared" si="4"/>
        <v>0.16141304347826088</v>
      </c>
      <c r="S48" s="543">
        <f t="shared" si="5"/>
        <v>28</v>
      </c>
    </row>
    <row r="49" spans="1:19" s="7" customFormat="1" ht="12" customHeight="1" thickBot="1">
      <c r="A49" s="106">
        <v>1</v>
      </c>
      <c r="B49" s="358" t="s">
        <v>415</v>
      </c>
      <c r="C49" s="534">
        <v>124</v>
      </c>
      <c r="D49" s="534">
        <v>163</v>
      </c>
      <c r="E49" s="534">
        <v>304</v>
      </c>
      <c r="F49" s="534">
        <v>215</v>
      </c>
      <c r="G49" s="535">
        <f t="shared" si="0"/>
        <v>0.24049217002237136</v>
      </c>
      <c r="H49" s="534">
        <v>0</v>
      </c>
      <c r="I49" s="534">
        <v>0</v>
      </c>
      <c r="J49" s="534">
        <v>0</v>
      </c>
      <c r="K49" s="536">
        <v>0</v>
      </c>
      <c r="L49" s="537">
        <f t="shared" si="1"/>
        <v>0</v>
      </c>
      <c r="M49" s="538">
        <f t="shared" si="2"/>
        <v>0.24049217002237136</v>
      </c>
      <c r="N49" s="539">
        <v>7774</v>
      </c>
      <c r="O49" s="540">
        <v>3172</v>
      </c>
      <c r="P49" s="257">
        <f t="shared" si="3"/>
        <v>0.4080267558528428</v>
      </c>
      <c r="Q49" s="534">
        <v>894</v>
      </c>
      <c r="R49" s="541">
        <f t="shared" si="4"/>
        <v>0.2818411097099622</v>
      </c>
      <c r="S49" s="543">
        <f t="shared" si="5"/>
        <v>10</v>
      </c>
    </row>
    <row r="50" spans="1:19" ht="15.75" customHeight="1" thickBot="1">
      <c r="A50" s="105">
        <f>SUM(A7:A49)</f>
        <v>43</v>
      </c>
      <c r="B50" s="143" t="s">
        <v>404</v>
      </c>
      <c r="C50" s="432">
        <f>SUM(C7:C49)</f>
        <v>101064</v>
      </c>
      <c r="D50" s="432">
        <f>SUM(D7:D49)</f>
        <v>117867</v>
      </c>
      <c r="E50" s="432">
        <f>SUM(E7:E49)</f>
        <v>126309</v>
      </c>
      <c r="F50" s="432">
        <f>SUM(F7:F49)</f>
        <v>137246</v>
      </c>
      <c r="G50" s="199">
        <f t="shared" si="0"/>
        <v>0.44753935852452814</v>
      </c>
      <c r="H50" s="432">
        <f>SUM(H7:H49)</f>
        <v>26397</v>
      </c>
      <c r="I50" s="432">
        <f>SUM(I7:I49)</f>
        <v>27197</v>
      </c>
      <c r="J50" s="432">
        <f>SUM(J7:J49)</f>
        <v>29739</v>
      </c>
      <c r="K50" s="436"/>
      <c r="L50" s="199">
        <f t="shared" si="1"/>
        <v>0</v>
      </c>
      <c r="M50" s="144">
        <f t="shared" si="2"/>
        <v>0.44753935852452814</v>
      </c>
      <c r="N50" s="441">
        <f>SUM(N7:N49)</f>
        <v>4082050</v>
      </c>
      <c r="O50" s="442">
        <f>SUM(O7:O49)</f>
        <v>1483855</v>
      </c>
      <c r="P50" s="145">
        <f>O50/N50</f>
        <v>0.36350730637792283</v>
      </c>
      <c r="Q50" s="432">
        <f>SUM(Q7:Q49)</f>
        <v>306668</v>
      </c>
      <c r="R50" s="146">
        <f t="shared" si="4"/>
        <v>0.20666978916403558</v>
      </c>
      <c r="S50" s="147"/>
    </row>
  </sheetData>
  <sheetProtection/>
  <mergeCells count="11">
    <mergeCell ref="S4:S5"/>
    <mergeCell ref="B4:B6"/>
    <mergeCell ref="N4:N5"/>
    <mergeCell ref="O4:R4"/>
    <mergeCell ref="C1:O1"/>
    <mergeCell ref="G2:J2"/>
    <mergeCell ref="H5:L5"/>
    <mergeCell ref="C5:G5"/>
    <mergeCell ref="M4:M6"/>
    <mergeCell ref="C4:L4"/>
    <mergeCell ref="F3:L3"/>
  </mergeCells>
  <printOptions/>
  <pageMargins left="0.6299212598425197" right="0.1968503937007874" top="0.5905511811023623" bottom="0.1968503937007874" header="0.31496062992125984" footer="0.1968503937007874"/>
  <pageSetup horizontalDpi="300" verticalDpi="300" orientation="landscape" paperSize="9" scale="88" r:id="rId1"/>
</worksheet>
</file>

<file path=xl/worksheets/sheet10.xml><?xml version="1.0" encoding="utf-8"?>
<worksheet xmlns="http://schemas.openxmlformats.org/spreadsheetml/2006/main" xmlns:r="http://schemas.openxmlformats.org/officeDocument/2006/relationships">
  <sheetPr>
    <pageSetUpPr fitToPage="1"/>
  </sheetPr>
  <dimension ref="A1:K48"/>
  <sheetViews>
    <sheetView zoomScalePageLayoutView="0" workbookViewId="0" topLeftCell="A1">
      <pane xSplit="1" ySplit="4" topLeftCell="B26" activePane="bottomRight" state="frozen"/>
      <selection pane="topLeft" activeCell="A1" sqref="A1"/>
      <selection pane="topRight" activeCell="C1" sqref="C1"/>
      <selection pane="bottomLeft" activeCell="A5" sqref="A5"/>
      <selection pane="bottomRight" activeCell="A39" sqref="A39"/>
    </sheetView>
  </sheetViews>
  <sheetFormatPr defaultColWidth="9.00390625" defaultRowHeight="13.5"/>
  <cols>
    <col min="1" max="1" width="13.625" style="0" customWidth="1"/>
    <col min="2" max="9" width="7.625" style="0" customWidth="1"/>
    <col min="10" max="10" width="8.625" style="0" customWidth="1"/>
    <col min="11" max="11" width="9.00390625" style="262" customWidth="1"/>
  </cols>
  <sheetData>
    <row r="1" spans="9:11" ht="13.5">
      <c r="I1" s="704" t="s">
        <v>97</v>
      </c>
      <c r="J1" s="704"/>
      <c r="K1" s="704"/>
    </row>
    <row r="2" spans="1:10" ht="35.25" customHeight="1" thickBot="1">
      <c r="A2" s="156" t="s">
        <v>110</v>
      </c>
      <c r="B2" s="37"/>
      <c r="C2" s="37"/>
      <c r="D2" s="37"/>
      <c r="E2" s="37"/>
      <c r="F2" s="36"/>
      <c r="G2" s="36"/>
      <c r="H2" s="36"/>
      <c r="I2" s="36"/>
      <c r="J2" s="36"/>
    </row>
    <row r="3" spans="1:11" ht="13.5">
      <c r="A3" s="707" t="s">
        <v>270</v>
      </c>
      <c r="B3" s="709" t="s">
        <v>271</v>
      </c>
      <c r="C3" s="710"/>
      <c r="D3" s="710"/>
      <c r="E3" s="711"/>
      <c r="F3" s="712" t="s">
        <v>111</v>
      </c>
      <c r="G3" s="712"/>
      <c r="H3" s="712"/>
      <c r="I3" s="712"/>
      <c r="J3" s="705" t="s">
        <v>272</v>
      </c>
      <c r="K3" s="702" t="s">
        <v>95</v>
      </c>
    </row>
    <row r="4" spans="1:11" ht="21" customHeight="1" thickBot="1">
      <c r="A4" s="708"/>
      <c r="B4" s="72" t="s">
        <v>273</v>
      </c>
      <c r="C4" s="62" t="s">
        <v>274</v>
      </c>
      <c r="D4" s="62" t="s">
        <v>275</v>
      </c>
      <c r="E4" s="73" t="s">
        <v>276</v>
      </c>
      <c r="F4" s="63" t="s">
        <v>273</v>
      </c>
      <c r="G4" s="62" t="s">
        <v>274</v>
      </c>
      <c r="H4" s="62" t="s">
        <v>275</v>
      </c>
      <c r="I4" s="68" t="s">
        <v>276</v>
      </c>
      <c r="J4" s="706"/>
      <c r="K4" s="703"/>
    </row>
    <row r="5" spans="1:11" s="7" customFormat="1" ht="18" customHeight="1">
      <c r="A5" s="413" t="s">
        <v>458</v>
      </c>
      <c r="B5" s="414">
        <v>268</v>
      </c>
      <c r="C5" s="415">
        <v>466</v>
      </c>
      <c r="D5" s="415">
        <v>336</v>
      </c>
      <c r="E5" s="416">
        <v>370</v>
      </c>
      <c r="F5" s="417">
        <v>5976</v>
      </c>
      <c r="G5" s="415">
        <v>6994</v>
      </c>
      <c r="H5" s="415">
        <v>3959</v>
      </c>
      <c r="I5" s="418">
        <v>4024</v>
      </c>
      <c r="J5" s="178">
        <f aca="true" t="shared" si="0" ref="J5:J37">SUM(B5:I5)</f>
        <v>22393</v>
      </c>
      <c r="K5" s="419" t="s">
        <v>96</v>
      </c>
    </row>
    <row r="6" spans="1:11" s="7" customFormat="1" ht="18" customHeight="1">
      <c r="A6" s="351" t="s">
        <v>417</v>
      </c>
      <c r="B6" s="246">
        <v>0</v>
      </c>
      <c r="C6" s="247">
        <v>2</v>
      </c>
      <c r="D6" s="247">
        <v>1</v>
      </c>
      <c r="E6" s="61">
        <v>2</v>
      </c>
      <c r="F6" s="248"/>
      <c r="G6" s="247"/>
      <c r="H6" s="247"/>
      <c r="I6" s="249"/>
      <c r="J6" s="70">
        <f t="shared" si="0"/>
        <v>5</v>
      </c>
      <c r="K6" s="264" t="s">
        <v>105</v>
      </c>
    </row>
    <row r="7" spans="1:11" s="7" customFormat="1" ht="18" customHeight="1">
      <c r="A7" s="245" t="s">
        <v>418</v>
      </c>
      <c r="B7" s="246">
        <v>0</v>
      </c>
      <c r="C7" s="247">
        <v>0</v>
      </c>
      <c r="D7" s="247">
        <v>0</v>
      </c>
      <c r="E7" s="61">
        <v>0</v>
      </c>
      <c r="F7" s="248">
        <v>0</v>
      </c>
      <c r="G7" s="247">
        <v>0</v>
      </c>
      <c r="H7" s="247">
        <v>0</v>
      </c>
      <c r="I7" s="249">
        <v>0</v>
      </c>
      <c r="J7" s="70">
        <f t="shared" si="0"/>
        <v>0</v>
      </c>
      <c r="K7" s="264" t="s">
        <v>105</v>
      </c>
    </row>
    <row r="8" spans="1:11" s="7" customFormat="1" ht="18" customHeight="1">
      <c r="A8" s="245" t="s">
        <v>405</v>
      </c>
      <c r="B8" s="246">
        <v>0</v>
      </c>
      <c r="C8" s="247">
        <v>0</v>
      </c>
      <c r="D8" s="247">
        <v>2</v>
      </c>
      <c r="E8" s="61">
        <v>0</v>
      </c>
      <c r="F8" s="248">
        <v>2</v>
      </c>
      <c r="G8" s="247">
        <v>1</v>
      </c>
      <c r="H8" s="247">
        <v>1</v>
      </c>
      <c r="I8" s="249">
        <v>0</v>
      </c>
      <c r="J8" s="70">
        <f t="shared" si="0"/>
        <v>6</v>
      </c>
      <c r="K8" s="264" t="s">
        <v>96</v>
      </c>
    </row>
    <row r="9" spans="1:11" s="7" customFormat="1" ht="18" customHeight="1">
      <c r="A9" s="245" t="s">
        <v>407</v>
      </c>
      <c r="B9" s="246">
        <v>0</v>
      </c>
      <c r="C9" s="247">
        <v>0</v>
      </c>
      <c r="D9" s="247">
        <v>0</v>
      </c>
      <c r="E9" s="61">
        <v>1</v>
      </c>
      <c r="F9" s="248">
        <v>0</v>
      </c>
      <c r="G9" s="247">
        <v>0</v>
      </c>
      <c r="H9" s="247">
        <v>0</v>
      </c>
      <c r="I9" s="249">
        <v>0</v>
      </c>
      <c r="J9" s="70">
        <f t="shared" si="0"/>
        <v>1</v>
      </c>
      <c r="K9" s="264" t="s">
        <v>96</v>
      </c>
    </row>
    <row r="10" spans="1:11" s="7" customFormat="1" ht="18" customHeight="1">
      <c r="A10" s="245" t="s">
        <v>419</v>
      </c>
      <c r="B10" s="246">
        <v>0</v>
      </c>
      <c r="C10" s="247">
        <v>5</v>
      </c>
      <c r="D10" s="247">
        <v>3</v>
      </c>
      <c r="E10" s="61">
        <v>4</v>
      </c>
      <c r="F10" s="248">
        <v>0</v>
      </c>
      <c r="G10" s="247">
        <v>0</v>
      </c>
      <c r="H10" s="247">
        <v>0</v>
      </c>
      <c r="I10" s="249">
        <v>0</v>
      </c>
      <c r="J10" s="70">
        <f t="shared" si="0"/>
        <v>12</v>
      </c>
      <c r="K10" s="264" t="s">
        <v>96</v>
      </c>
    </row>
    <row r="11" spans="1:11" s="7" customFormat="1" ht="18" customHeight="1">
      <c r="A11" s="245" t="s">
        <v>420</v>
      </c>
      <c r="B11" s="246">
        <v>34</v>
      </c>
      <c r="C11" s="247">
        <v>33</v>
      </c>
      <c r="D11" s="247">
        <v>22</v>
      </c>
      <c r="E11" s="347">
        <v>28</v>
      </c>
      <c r="F11" s="248"/>
      <c r="G11" s="247"/>
      <c r="H11" s="247"/>
      <c r="I11" s="249"/>
      <c r="J11" s="70">
        <f>SUM(B11:I11)</f>
        <v>117</v>
      </c>
      <c r="K11" s="264" t="s">
        <v>96</v>
      </c>
    </row>
    <row r="12" spans="1:11" s="7" customFormat="1" ht="18" customHeight="1">
      <c r="A12" s="245" t="s">
        <v>408</v>
      </c>
      <c r="B12" s="246">
        <v>0</v>
      </c>
      <c r="C12" s="247">
        <v>0</v>
      </c>
      <c r="D12" s="247">
        <v>0</v>
      </c>
      <c r="E12" s="61">
        <v>0</v>
      </c>
      <c r="F12" s="248">
        <v>2</v>
      </c>
      <c r="G12" s="247">
        <v>4</v>
      </c>
      <c r="H12" s="247">
        <v>2</v>
      </c>
      <c r="I12" s="249">
        <v>2</v>
      </c>
      <c r="J12" s="70">
        <f t="shared" si="0"/>
        <v>10</v>
      </c>
      <c r="K12" s="264" t="s">
        <v>105</v>
      </c>
    </row>
    <row r="13" spans="1:11" s="7" customFormat="1" ht="18" customHeight="1">
      <c r="A13" s="245" t="s">
        <v>421</v>
      </c>
      <c r="B13" s="246">
        <v>24</v>
      </c>
      <c r="C13" s="247">
        <v>64</v>
      </c>
      <c r="D13" s="255">
        <v>54</v>
      </c>
      <c r="E13" s="61">
        <v>64</v>
      </c>
      <c r="F13" s="248"/>
      <c r="G13" s="247"/>
      <c r="H13" s="247"/>
      <c r="I13" s="249"/>
      <c r="J13" s="70">
        <f>SUM(B13:I13)</f>
        <v>206</v>
      </c>
      <c r="K13" s="264" t="s">
        <v>96</v>
      </c>
    </row>
    <row r="14" spans="1:11" s="7" customFormat="1" ht="18" customHeight="1">
      <c r="A14" s="245" t="s">
        <v>422</v>
      </c>
      <c r="B14" s="246">
        <v>0</v>
      </c>
      <c r="C14" s="247">
        <v>0</v>
      </c>
      <c r="D14" s="247">
        <v>0</v>
      </c>
      <c r="E14" s="61">
        <v>0</v>
      </c>
      <c r="F14" s="248">
        <v>0</v>
      </c>
      <c r="G14" s="247">
        <v>0</v>
      </c>
      <c r="H14" s="247">
        <v>0</v>
      </c>
      <c r="I14" s="249">
        <v>0</v>
      </c>
      <c r="J14" s="70">
        <f t="shared" si="0"/>
        <v>0</v>
      </c>
      <c r="K14" s="264" t="s">
        <v>96</v>
      </c>
    </row>
    <row r="15" spans="1:11" s="7" customFormat="1" ht="18" customHeight="1">
      <c r="A15" s="245" t="s">
        <v>433</v>
      </c>
      <c r="B15" s="390">
        <v>0</v>
      </c>
      <c r="C15" s="247">
        <v>0</v>
      </c>
      <c r="D15" s="247">
        <v>0</v>
      </c>
      <c r="E15" s="61">
        <v>0</v>
      </c>
      <c r="F15" s="248">
        <v>0</v>
      </c>
      <c r="G15" s="247">
        <v>0</v>
      </c>
      <c r="H15" s="247">
        <v>0</v>
      </c>
      <c r="I15" s="249">
        <v>0</v>
      </c>
      <c r="J15" s="70">
        <f t="shared" si="0"/>
        <v>0</v>
      </c>
      <c r="K15" s="264" t="s">
        <v>96</v>
      </c>
    </row>
    <row r="16" spans="1:11" s="7" customFormat="1" ht="18" customHeight="1">
      <c r="A16" s="245" t="s">
        <v>434</v>
      </c>
      <c r="B16" s="246">
        <v>0</v>
      </c>
      <c r="C16" s="247">
        <v>0</v>
      </c>
      <c r="D16" s="247">
        <v>0</v>
      </c>
      <c r="E16" s="61">
        <v>0</v>
      </c>
      <c r="F16" s="248">
        <v>0</v>
      </c>
      <c r="G16" s="247">
        <v>0</v>
      </c>
      <c r="H16" s="247">
        <v>0</v>
      </c>
      <c r="I16" s="249">
        <v>0</v>
      </c>
      <c r="J16" s="70">
        <f t="shared" si="0"/>
        <v>0</v>
      </c>
      <c r="K16" s="264" t="s">
        <v>145</v>
      </c>
    </row>
    <row r="17" spans="1:11" s="7" customFormat="1" ht="18" customHeight="1">
      <c r="A17" s="245" t="s">
        <v>435</v>
      </c>
      <c r="B17" s="246">
        <v>0</v>
      </c>
      <c r="C17" s="247">
        <v>0</v>
      </c>
      <c r="D17" s="247">
        <v>0</v>
      </c>
      <c r="E17" s="61">
        <v>0</v>
      </c>
      <c r="F17" s="248">
        <v>0</v>
      </c>
      <c r="G17" s="247">
        <v>0</v>
      </c>
      <c r="H17" s="247">
        <v>0</v>
      </c>
      <c r="I17" s="249">
        <v>0</v>
      </c>
      <c r="J17" s="70">
        <f t="shared" si="0"/>
        <v>0</v>
      </c>
      <c r="K17" s="264" t="s">
        <v>96</v>
      </c>
    </row>
    <row r="18" spans="1:11" s="7" customFormat="1" ht="18" customHeight="1">
      <c r="A18" s="245" t="s">
        <v>436</v>
      </c>
      <c r="B18" s="246">
        <v>0</v>
      </c>
      <c r="C18" s="247">
        <v>0</v>
      </c>
      <c r="D18" s="247">
        <v>0</v>
      </c>
      <c r="E18" s="61">
        <v>0</v>
      </c>
      <c r="F18" s="246">
        <v>0</v>
      </c>
      <c r="G18" s="247">
        <v>0</v>
      </c>
      <c r="H18" s="247">
        <v>0</v>
      </c>
      <c r="I18" s="61">
        <v>0</v>
      </c>
      <c r="J18" s="70">
        <f t="shared" si="0"/>
        <v>0</v>
      </c>
      <c r="K18" s="264" t="s">
        <v>96</v>
      </c>
    </row>
    <row r="19" spans="1:11" s="7" customFormat="1" ht="18" customHeight="1">
      <c r="A19" s="351" t="s">
        <v>392</v>
      </c>
      <c r="B19" s="246">
        <v>13</v>
      </c>
      <c r="C19" s="247">
        <v>27</v>
      </c>
      <c r="D19" s="247">
        <v>12</v>
      </c>
      <c r="E19" s="347">
        <v>16</v>
      </c>
      <c r="F19" s="248">
        <v>0</v>
      </c>
      <c r="G19" s="247">
        <v>0</v>
      </c>
      <c r="H19" s="247">
        <v>0</v>
      </c>
      <c r="I19" s="249">
        <v>0</v>
      </c>
      <c r="J19" s="70">
        <f t="shared" si="0"/>
        <v>68</v>
      </c>
      <c r="K19" s="264" t="s">
        <v>96</v>
      </c>
    </row>
    <row r="20" spans="1:11" s="7" customFormat="1" ht="18" customHeight="1">
      <c r="A20" s="245" t="s">
        <v>437</v>
      </c>
      <c r="B20" s="246">
        <v>131</v>
      </c>
      <c r="C20" s="247">
        <v>248</v>
      </c>
      <c r="D20" s="247">
        <v>145</v>
      </c>
      <c r="E20" s="61">
        <v>131</v>
      </c>
      <c r="F20" s="248"/>
      <c r="G20" s="247"/>
      <c r="H20" s="247"/>
      <c r="I20" s="249"/>
      <c r="J20" s="70">
        <f t="shared" si="0"/>
        <v>655</v>
      </c>
      <c r="K20" s="264" t="s">
        <v>96</v>
      </c>
    </row>
    <row r="21" spans="1:11" s="7" customFormat="1" ht="18" customHeight="1">
      <c r="A21" s="245" t="s">
        <v>438</v>
      </c>
      <c r="B21" s="246">
        <v>28</v>
      </c>
      <c r="C21" s="247">
        <v>55</v>
      </c>
      <c r="D21" s="247">
        <v>37</v>
      </c>
      <c r="E21" s="61">
        <v>39</v>
      </c>
      <c r="F21" s="248">
        <v>71</v>
      </c>
      <c r="G21" s="247">
        <v>110</v>
      </c>
      <c r="H21" s="247">
        <v>72</v>
      </c>
      <c r="I21" s="249">
        <v>69</v>
      </c>
      <c r="J21" s="70">
        <f t="shared" si="0"/>
        <v>481</v>
      </c>
      <c r="K21" s="264" t="s">
        <v>96</v>
      </c>
    </row>
    <row r="22" spans="1:11" s="7" customFormat="1" ht="18" customHeight="1">
      <c r="A22" s="245" t="s">
        <v>439</v>
      </c>
      <c r="B22" s="246">
        <v>0</v>
      </c>
      <c r="C22" s="247">
        <v>0</v>
      </c>
      <c r="D22" s="247">
        <v>0</v>
      </c>
      <c r="E22" s="61">
        <v>0</v>
      </c>
      <c r="F22" s="248"/>
      <c r="G22" s="247"/>
      <c r="H22" s="247"/>
      <c r="I22" s="249"/>
      <c r="J22" s="70">
        <f t="shared" si="0"/>
        <v>0</v>
      </c>
      <c r="K22" s="350" t="s">
        <v>145</v>
      </c>
    </row>
    <row r="23" spans="1:11" s="7" customFormat="1" ht="18" customHeight="1">
      <c r="A23" s="245" t="s">
        <v>440</v>
      </c>
      <c r="B23" s="246">
        <v>4</v>
      </c>
      <c r="C23" s="247">
        <v>13</v>
      </c>
      <c r="D23" s="247">
        <v>14</v>
      </c>
      <c r="E23" s="61">
        <v>22</v>
      </c>
      <c r="F23" s="248">
        <v>74</v>
      </c>
      <c r="G23" s="247">
        <v>140</v>
      </c>
      <c r="H23" s="247">
        <v>85</v>
      </c>
      <c r="I23" s="249">
        <v>95</v>
      </c>
      <c r="J23" s="70">
        <f t="shared" si="0"/>
        <v>447</v>
      </c>
      <c r="K23" s="264" t="s">
        <v>96</v>
      </c>
    </row>
    <row r="24" spans="1:11" s="7" customFormat="1" ht="18" customHeight="1">
      <c r="A24" s="245" t="s">
        <v>441</v>
      </c>
      <c r="B24" s="246">
        <v>3</v>
      </c>
      <c r="C24" s="247">
        <v>20</v>
      </c>
      <c r="D24" s="247">
        <v>12</v>
      </c>
      <c r="E24" s="61">
        <v>16</v>
      </c>
      <c r="F24" s="248">
        <v>0</v>
      </c>
      <c r="G24" s="247">
        <v>0</v>
      </c>
      <c r="H24" s="247">
        <v>0</v>
      </c>
      <c r="I24" s="249">
        <v>0</v>
      </c>
      <c r="J24" s="70">
        <f t="shared" si="0"/>
        <v>51</v>
      </c>
      <c r="K24" s="264" t="s">
        <v>96</v>
      </c>
    </row>
    <row r="25" spans="1:11" s="7" customFormat="1" ht="18" customHeight="1">
      <c r="A25" s="245" t="s">
        <v>442</v>
      </c>
      <c r="B25" s="246">
        <v>0</v>
      </c>
      <c r="C25" s="247">
        <v>0</v>
      </c>
      <c r="D25" s="247">
        <v>0</v>
      </c>
      <c r="E25" s="61">
        <v>0</v>
      </c>
      <c r="F25" s="248">
        <v>0</v>
      </c>
      <c r="G25" s="247">
        <v>0</v>
      </c>
      <c r="H25" s="247">
        <v>0</v>
      </c>
      <c r="I25" s="249">
        <v>0</v>
      </c>
      <c r="J25" s="70">
        <f t="shared" si="0"/>
        <v>0</v>
      </c>
      <c r="K25" s="264" t="s">
        <v>105</v>
      </c>
    </row>
    <row r="26" spans="1:11" s="7" customFormat="1" ht="18" customHeight="1">
      <c r="A26" s="245" t="s">
        <v>443</v>
      </c>
      <c r="B26" s="246">
        <v>0</v>
      </c>
      <c r="C26" s="247">
        <v>0</v>
      </c>
      <c r="D26" s="247">
        <v>0</v>
      </c>
      <c r="E26" s="61">
        <v>0</v>
      </c>
      <c r="F26" s="248">
        <v>3</v>
      </c>
      <c r="G26" s="247">
        <v>3</v>
      </c>
      <c r="H26" s="247">
        <v>1</v>
      </c>
      <c r="I26" s="249">
        <v>0</v>
      </c>
      <c r="J26" s="70">
        <f t="shared" si="0"/>
        <v>7</v>
      </c>
      <c r="K26" s="264" t="s">
        <v>105</v>
      </c>
    </row>
    <row r="27" spans="1:11" s="7" customFormat="1" ht="18" customHeight="1">
      <c r="A27" s="245" t="s">
        <v>444</v>
      </c>
      <c r="B27" s="246">
        <v>0</v>
      </c>
      <c r="C27" s="247">
        <v>1</v>
      </c>
      <c r="D27" s="247">
        <v>0</v>
      </c>
      <c r="E27" s="61">
        <v>1</v>
      </c>
      <c r="F27" s="248"/>
      <c r="G27" s="247"/>
      <c r="H27" s="255"/>
      <c r="I27" s="249"/>
      <c r="J27" s="70">
        <f t="shared" si="0"/>
        <v>2</v>
      </c>
      <c r="K27" s="264" t="s">
        <v>96</v>
      </c>
    </row>
    <row r="28" spans="1:11" s="7" customFormat="1" ht="18" customHeight="1">
      <c r="A28" s="351" t="s">
        <v>494</v>
      </c>
      <c r="B28" s="246">
        <v>2</v>
      </c>
      <c r="C28" s="247">
        <v>11</v>
      </c>
      <c r="D28" s="247">
        <v>2</v>
      </c>
      <c r="E28" s="61">
        <v>8</v>
      </c>
      <c r="F28" s="248">
        <v>0</v>
      </c>
      <c r="G28" s="247">
        <v>0</v>
      </c>
      <c r="H28" s="247">
        <v>0</v>
      </c>
      <c r="I28" s="249">
        <v>0</v>
      </c>
      <c r="J28" s="70">
        <f t="shared" si="0"/>
        <v>23</v>
      </c>
      <c r="K28" s="350" t="s">
        <v>145</v>
      </c>
    </row>
    <row r="29" spans="1:11" s="7" customFormat="1" ht="18" customHeight="1">
      <c r="A29" s="245" t="s">
        <v>445</v>
      </c>
      <c r="B29" s="246">
        <v>0</v>
      </c>
      <c r="C29" s="247">
        <v>0</v>
      </c>
      <c r="D29" s="247">
        <v>0</v>
      </c>
      <c r="E29" s="61">
        <v>0</v>
      </c>
      <c r="F29" s="248">
        <v>0</v>
      </c>
      <c r="G29" s="247">
        <v>0</v>
      </c>
      <c r="H29" s="247">
        <v>0</v>
      </c>
      <c r="I29" s="249">
        <v>0</v>
      </c>
      <c r="J29" s="70">
        <f t="shared" si="0"/>
        <v>0</v>
      </c>
      <c r="K29" s="264" t="s">
        <v>105</v>
      </c>
    </row>
    <row r="30" spans="1:11" s="7" customFormat="1" ht="18" customHeight="1">
      <c r="A30" s="245" t="s">
        <v>446</v>
      </c>
      <c r="B30" s="246">
        <v>0</v>
      </c>
      <c r="C30" s="247">
        <v>0</v>
      </c>
      <c r="D30" s="247">
        <v>0</v>
      </c>
      <c r="E30" s="61">
        <v>0</v>
      </c>
      <c r="F30" s="248">
        <v>0</v>
      </c>
      <c r="G30" s="247">
        <v>0</v>
      </c>
      <c r="H30" s="247">
        <v>0</v>
      </c>
      <c r="I30" s="249">
        <v>0</v>
      </c>
      <c r="J30" s="70">
        <f t="shared" si="0"/>
        <v>0</v>
      </c>
      <c r="K30" s="264" t="s">
        <v>96</v>
      </c>
    </row>
    <row r="31" spans="1:11" s="7" customFormat="1" ht="18" customHeight="1">
      <c r="A31" s="245" t="s">
        <v>409</v>
      </c>
      <c r="B31" s="246">
        <v>0</v>
      </c>
      <c r="C31" s="247">
        <v>0</v>
      </c>
      <c r="D31" s="247">
        <v>0</v>
      </c>
      <c r="E31" s="61">
        <v>0</v>
      </c>
      <c r="F31" s="248">
        <v>0</v>
      </c>
      <c r="G31" s="247">
        <v>0</v>
      </c>
      <c r="H31" s="247">
        <v>0</v>
      </c>
      <c r="I31" s="249">
        <v>0</v>
      </c>
      <c r="J31" s="70">
        <f t="shared" si="0"/>
        <v>0</v>
      </c>
      <c r="K31" s="264" t="s">
        <v>105</v>
      </c>
    </row>
    <row r="32" spans="1:11" s="7" customFormat="1" ht="18" customHeight="1">
      <c r="A32" s="245" t="s">
        <v>410</v>
      </c>
      <c r="B32" s="246">
        <v>0</v>
      </c>
      <c r="C32" s="247">
        <v>0</v>
      </c>
      <c r="D32" s="247">
        <v>0</v>
      </c>
      <c r="E32" s="61">
        <v>0</v>
      </c>
      <c r="F32" s="248">
        <v>0</v>
      </c>
      <c r="G32" s="247">
        <v>0</v>
      </c>
      <c r="H32" s="247">
        <v>0</v>
      </c>
      <c r="I32" s="249">
        <v>0</v>
      </c>
      <c r="J32" s="70">
        <f t="shared" si="0"/>
        <v>0</v>
      </c>
      <c r="K32" s="264" t="s">
        <v>105</v>
      </c>
    </row>
    <row r="33" spans="1:11" s="7" customFormat="1" ht="18" customHeight="1">
      <c r="A33" s="245" t="s">
        <v>411</v>
      </c>
      <c r="B33" s="246">
        <v>0</v>
      </c>
      <c r="C33" s="247">
        <v>0</v>
      </c>
      <c r="D33" s="247">
        <v>0</v>
      </c>
      <c r="E33" s="61">
        <v>0</v>
      </c>
      <c r="F33" s="248">
        <v>0</v>
      </c>
      <c r="G33" s="247">
        <v>0</v>
      </c>
      <c r="H33" s="247">
        <v>0</v>
      </c>
      <c r="I33" s="249">
        <v>0</v>
      </c>
      <c r="J33" s="70">
        <f t="shared" si="0"/>
        <v>0</v>
      </c>
      <c r="K33" s="264" t="s">
        <v>96</v>
      </c>
    </row>
    <row r="34" spans="1:11" s="7" customFormat="1" ht="18" customHeight="1">
      <c r="A34" s="245" t="s">
        <v>447</v>
      </c>
      <c r="B34" s="246">
        <v>0</v>
      </c>
      <c r="C34" s="247">
        <v>0</v>
      </c>
      <c r="D34" s="247">
        <v>0</v>
      </c>
      <c r="E34" s="61">
        <v>0</v>
      </c>
      <c r="F34" s="248">
        <v>0</v>
      </c>
      <c r="G34" s="247">
        <v>0</v>
      </c>
      <c r="H34" s="247">
        <v>0</v>
      </c>
      <c r="I34" s="249">
        <v>0</v>
      </c>
      <c r="J34" s="70">
        <f t="shared" si="0"/>
        <v>0</v>
      </c>
      <c r="K34" s="264" t="s">
        <v>105</v>
      </c>
    </row>
    <row r="35" spans="1:11" s="7" customFormat="1" ht="18" customHeight="1">
      <c r="A35" s="245" t="s">
        <v>406</v>
      </c>
      <c r="B35" s="246">
        <v>536</v>
      </c>
      <c r="C35" s="247">
        <v>690</v>
      </c>
      <c r="D35" s="247">
        <v>416</v>
      </c>
      <c r="E35" s="61">
        <v>444</v>
      </c>
      <c r="F35" s="248"/>
      <c r="G35" s="247"/>
      <c r="H35" s="247"/>
      <c r="I35" s="249"/>
      <c r="J35" s="70">
        <f t="shared" si="0"/>
        <v>2086</v>
      </c>
      <c r="K35" s="264" t="s">
        <v>96</v>
      </c>
    </row>
    <row r="36" spans="1:11" s="7" customFormat="1" ht="18" customHeight="1">
      <c r="A36" s="245" t="s">
        <v>448</v>
      </c>
      <c r="B36" s="246">
        <v>0</v>
      </c>
      <c r="C36" s="247">
        <v>0</v>
      </c>
      <c r="D36" s="247">
        <v>0</v>
      </c>
      <c r="E36" s="61">
        <v>0</v>
      </c>
      <c r="F36" s="248">
        <v>0</v>
      </c>
      <c r="G36" s="247">
        <v>0</v>
      </c>
      <c r="H36" s="247">
        <v>0</v>
      </c>
      <c r="I36" s="249">
        <v>0</v>
      </c>
      <c r="J36" s="70">
        <f t="shared" si="0"/>
        <v>0</v>
      </c>
      <c r="K36" s="264" t="s">
        <v>105</v>
      </c>
    </row>
    <row r="37" spans="1:11" s="7" customFormat="1" ht="18" customHeight="1">
      <c r="A37" s="245" t="s">
        <v>412</v>
      </c>
      <c r="B37" s="246">
        <v>0</v>
      </c>
      <c r="C37" s="247">
        <v>0</v>
      </c>
      <c r="D37" s="247">
        <v>0</v>
      </c>
      <c r="E37" s="61">
        <v>0</v>
      </c>
      <c r="F37" s="248">
        <v>0</v>
      </c>
      <c r="G37" s="247">
        <v>0</v>
      </c>
      <c r="H37" s="247">
        <v>0</v>
      </c>
      <c r="I37" s="249">
        <v>0</v>
      </c>
      <c r="J37" s="70">
        <f t="shared" si="0"/>
        <v>0</v>
      </c>
      <c r="K37" s="264" t="s">
        <v>105</v>
      </c>
    </row>
    <row r="38" spans="1:11" s="7" customFormat="1" ht="18" customHeight="1">
      <c r="A38" s="245" t="s">
        <v>449</v>
      </c>
      <c r="B38" s="246">
        <v>0</v>
      </c>
      <c r="C38" s="247">
        <v>0</v>
      </c>
      <c r="D38" s="247">
        <v>0</v>
      </c>
      <c r="E38" s="61">
        <v>0</v>
      </c>
      <c r="F38" s="248">
        <v>0</v>
      </c>
      <c r="G38" s="247">
        <v>0</v>
      </c>
      <c r="H38" s="247">
        <v>0</v>
      </c>
      <c r="I38" s="249">
        <v>0</v>
      </c>
      <c r="J38" s="70">
        <f>SUM(B38:I38)</f>
        <v>0</v>
      </c>
      <c r="K38" s="264" t="s">
        <v>105</v>
      </c>
    </row>
    <row r="39" spans="1:11" s="7" customFormat="1" ht="18" customHeight="1">
      <c r="A39" s="245" t="s">
        <v>450</v>
      </c>
      <c r="B39" s="246"/>
      <c r="C39" s="247"/>
      <c r="D39" s="247"/>
      <c r="E39" s="61"/>
      <c r="F39" s="248"/>
      <c r="G39" s="247"/>
      <c r="H39" s="247"/>
      <c r="I39" s="249"/>
      <c r="J39" s="70">
        <f>SUM(B39:I39)</f>
        <v>0</v>
      </c>
      <c r="K39" s="264" t="s">
        <v>105</v>
      </c>
    </row>
    <row r="40" spans="1:11" s="7" customFormat="1" ht="18" customHeight="1">
      <c r="A40" s="245" t="s">
        <v>451</v>
      </c>
      <c r="B40" s="246">
        <v>0</v>
      </c>
      <c r="C40" s="247">
        <v>0</v>
      </c>
      <c r="D40" s="247">
        <v>0</v>
      </c>
      <c r="E40" s="61">
        <v>0</v>
      </c>
      <c r="F40" s="248">
        <v>0</v>
      </c>
      <c r="G40" s="247">
        <v>0</v>
      </c>
      <c r="H40" s="247">
        <v>0</v>
      </c>
      <c r="I40" s="249">
        <v>0</v>
      </c>
      <c r="J40" s="70">
        <f>SUM(B40:I40)</f>
        <v>0</v>
      </c>
      <c r="K40" s="264" t="s">
        <v>105</v>
      </c>
    </row>
    <row r="41" spans="1:11" s="7" customFormat="1" ht="18" customHeight="1">
      <c r="A41" s="245" t="s">
        <v>452</v>
      </c>
      <c r="B41" s="246">
        <v>0</v>
      </c>
      <c r="C41" s="247">
        <v>0</v>
      </c>
      <c r="D41" s="247">
        <v>0</v>
      </c>
      <c r="E41" s="61">
        <v>0</v>
      </c>
      <c r="F41" s="378"/>
      <c r="G41" s="49"/>
      <c r="H41" s="49"/>
      <c r="I41" s="379"/>
      <c r="J41" s="179">
        <f aca="true" t="shared" si="1" ref="J41:J47">SUM(B41:I41)</f>
        <v>0</v>
      </c>
      <c r="K41" s="264" t="s">
        <v>96</v>
      </c>
    </row>
    <row r="42" spans="1:11" s="7" customFormat="1" ht="18" customHeight="1">
      <c r="A42" s="245" t="s">
        <v>453</v>
      </c>
      <c r="B42" s="246">
        <v>0</v>
      </c>
      <c r="C42" s="247">
        <v>0</v>
      </c>
      <c r="D42" s="247">
        <v>0</v>
      </c>
      <c r="E42" s="61">
        <v>0</v>
      </c>
      <c r="F42" s="378"/>
      <c r="G42" s="49"/>
      <c r="H42" s="49"/>
      <c r="I42" s="379"/>
      <c r="J42" s="179">
        <f>SUM(B42:I42)</f>
        <v>0</v>
      </c>
      <c r="K42" s="264" t="s">
        <v>105</v>
      </c>
    </row>
    <row r="43" spans="1:11" s="7" customFormat="1" ht="18" customHeight="1">
      <c r="A43" s="245" t="s">
        <v>413</v>
      </c>
      <c r="B43" s="246">
        <v>0</v>
      </c>
      <c r="C43" s="247">
        <v>0</v>
      </c>
      <c r="D43" s="247">
        <v>0</v>
      </c>
      <c r="E43" s="61">
        <v>0</v>
      </c>
      <c r="F43" s="248">
        <v>0</v>
      </c>
      <c r="G43" s="247">
        <v>0</v>
      </c>
      <c r="H43" s="247">
        <v>0</v>
      </c>
      <c r="I43" s="249">
        <v>0</v>
      </c>
      <c r="J43" s="179">
        <f t="shared" si="1"/>
        <v>0</v>
      </c>
      <c r="K43" s="264" t="s">
        <v>105</v>
      </c>
    </row>
    <row r="44" spans="1:11" s="7" customFormat="1" ht="18" customHeight="1">
      <c r="A44" s="245" t="s">
        <v>414</v>
      </c>
      <c r="B44" s="246">
        <v>5</v>
      </c>
      <c r="C44" s="247">
        <v>5</v>
      </c>
      <c r="D44" s="247">
        <v>7</v>
      </c>
      <c r="E44" s="61">
        <v>7</v>
      </c>
      <c r="F44" s="248">
        <v>26</v>
      </c>
      <c r="G44" s="247">
        <v>34</v>
      </c>
      <c r="H44" s="247">
        <v>16</v>
      </c>
      <c r="I44" s="249">
        <v>15</v>
      </c>
      <c r="J44" s="179">
        <f t="shared" si="1"/>
        <v>115</v>
      </c>
      <c r="K44" s="264" t="s">
        <v>96</v>
      </c>
    </row>
    <row r="45" spans="1:11" s="7" customFormat="1" ht="18" customHeight="1">
      <c r="A45" s="245" t="s">
        <v>454</v>
      </c>
      <c r="B45" s="246">
        <v>0</v>
      </c>
      <c r="C45" s="247">
        <v>0</v>
      </c>
      <c r="D45" s="247">
        <v>0</v>
      </c>
      <c r="E45" s="61">
        <v>0</v>
      </c>
      <c r="F45" s="248">
        <v>18</v>
      </c>
      <c r="G45" s="247">
        <v>34</v>
      </c>
      <c r="H45" s="247">
        <v>21</v>
      </c>
      <c r="I45" s="249">
        <v>39</v>
      </c>
      <c r="J45" s="179">
        <f t="shared" si="1"/>
        <v>112</v>
      </c>
      <c r="K45" s="264" t="s">
        <v>96</v>
      </c>
    </row>
    <row r="46" spans="1:11" s="7" customFormat="1" ht="18" customHeight="1">
      <c r="A46" s="245" t="s">
        <v>455</v>
      </c>
      <c r="B46" s="246">
        <v>0</v>
      </c>
      <c r="C46" s="247">
        <v>0</v>
      </c>
      <c r="D46" s="247">
        <v>0</v>
      </c>
      <c r="E46" s="61">
        <v>0</v>
      </c>
      <c r="F46" s="248"/>
      <c r="G46" s="247"/>
      <c r="H46" s="247"/>
      <c r="I46" s="249"/>
      <c r="J46" s="179">
        <f t="shared" si="1"/>
        <v>0</v>
      </c>
      <c r="K46" s="264" t="s">
        <v>96</v>
      </c>
    </row>
    <row r="47" spans="1:11" s="7" customFormat="1" ht="18" customHeight="1" thickBot="1">
      <c r="A47" s="557" t="s">
        <v>415</v>
      </c>
      <c r="B47" s="567">
        <v>0</v>
      </c>
      <c r="C47" s="568">
        <v>0</v>
      </c>
      <c r="D47" s="568">
        <v>0</v>
      </c>
      <c r="E47" s="569">
        <v>0</v>
      </c>
      <c r="F47" s="570">
        <v>0</v>
      </c>
      <c r="G47" s="568">
        <v>0</v>
      </c>
      <c r="H47" s="568">
        <v>0</v>
      </c>
      <c r="I47" s="571">
        <v>0</v>
      </c>
      <c r="J47" s="183">
        <f t="shared" si="1"/>
        <v>0</v>
      </c>
      <c r="K47" s="572" t="s">
        <v>96</v>
      </c>
    </row>
    <row r="48" spans="1:11" ht="18" customHeight="1" thickBot="1">
      <c r="A48" s="64" t="s">
        <v>277</v>
      </c>
      <c r="B48" s="74">
        <f aca="true" t="shared" si="2" ref="B48:I48">SUM(B5:B47)</f>
        <v>1048</v>
      </c>
      <c r="C48" s="66">
        <f t="shared" si="2"/>
        <v>1640</v>
      </c>
      <c r="D48" s="66">
        <f t="shared" si="2"/>
        <v>1063</v>
      </c>
      <c r="E48" s="67">
        <f t="shared" si="2"/>
        <v>1153</v>
      </c>
      <c r="F48" s="65">
        <f t="shared" si="2"/>
        <v>6172</v>
      </c>
      <c r="G48" s="66">
        <f t="shared" si="2"/>
        <v>7320</v>
      </c>
      <c r="H48" s="66">
        <f t="shared" si="2"/>
        <v>4157</v>
      </c>
      <c r="I48" s="69">
        <f t="shared" si="2"/>
        <v>4244</v>
      </c>
      <c r="J48" s="71">
        <f>SUM(B48:I48)</f>
        <v>26797</v>
      </c>
      <c r="K48" s="263"/>
    </row>
  </sheetData>
  <sheetProtection/>
  <mergeCells count="6">
    <mergeCell ref="K3:K4"/>
    <mergeCell ref="I1:K1"/>
    <mergeCell ref="J3:J4"/>
    <mergeCell ref="A3:A4"/>
    <mergeCell ref="B3:E3"/>
    <mergeCell ref="F3:I3"/>
  </mergeCells>
  <printOptions/>
  <pageMargins left="0.6299212598425197" right="0.2755905511811024" top="0.53" bottom="0.2755905511811024" header="0.4330708661417323" footer="0.1968503937007874"/>
  <pageSetup fitToHeight="1" fitToWidth="1" horizontalDpi="600" verticalDpi="600" orientation="portrait" paperSize="9" scale="98" r:id="rId1"/>
</worksheet>
</file>

<file path=xl/worksheets/sheet11.xml><?xml version="1.0" encoding="utf-8"?>
<worksheet xmlns="http://schemas.openxmlformats.org/spreadsheetml/2006/main" xmlns:r="http://schemas.openxmlformats.org/officeDocument/2006/relationships">
  <sheetPr>
    <pageSetUpPr fitToPage="1"/>
  </sheetPr>
  <dimension ref="A1:L52"/>
  <sheetViews>
    <sheetView zoomScalePageLayoutView="0" workbookViewId="0" topLeftCell="A1">
      <pane xSplit="1" ySplit="5" topLeftCell="B26" activePane="bottomRight" state="frozen"/>
      <selection pane="topLeft" activeCell="A1" sqref="A1"/>
      <selection pane="topRight" activeCell="C1" sqref="C1"/>
      <selection pane="bottomLeft" activeCell="A6" sqref="A6"/>
      <selection pane="bottomRight" activeCell="A40" sqref="A40"/>
    </sheetView>
  </sheetViews>
  <sheetFormatPr defaultColWidth="9.00390625" defaultRowHeight="13.5"/>
  <cols>
    <col min="1" max="1" width="15.00390625" style="0" customWidth="1"/>
    <col min="2" max="6" width="8.625" style="0" customWidth="1"/>
    <col min="7" max="7" width="10.625" style="0" customWidth="1"/>
    <col min="9" max="9" width="5.625" style="0" customWidth="1"/>
    <col min="10" max="10" width="12.625" style="0" customWidth="1"/>
    <col min="11" max="11" width="9.50390625" style="0" customWidth="1"/>
    <col min="12" max="12" width="3.875" style="0" customWidth="1"/>
    <col min="13" max="13" width="5.625" style="0" customWidth="1"/>
    <col min="14" max="14" width="10.625" style="0" customWidth="1"/>
  </cols>
  <sheetData>
    <row r="1" spans="1:11" ht="26.25" customHeight="1">
      <c r="A1" s="713" t="s">
        <v>112</v>
      </c>
      <c r="B1" s="713"/>
      <c r="C1" s="713"/>
      <c r="D1" s="713"/>
      <c r="E1" s="713"/>
      <c r="F1" s="713"/>
      <c r="G1" s="713"/>
      <c r="H1" s="713"/>
      <c r="I1" s="713"/>
      <c r="J1" s="713"/>
      <c r="K1" s="713"/>
    </row>
    <row r="2" spans="1:11" ht="17.25" customHeight="1" thickBot="1">
      <c r="A2" s="278"/>
      <c r="B2" s="279"/>
      <c r="C2" s="279"/>
      <c r="D2" s="279"/>
      <c r="E2" s="279"/>
      <c r="F2" s="279"/>
      <c r="G2" s="279"/>
      <c r="I2" s="302" t="s">
        <v>113</v>
      </c>
      <c r="J2" s="279"/>
      <c r="K2" s="279"/>
    </row>
    <row r="3" spans="1:11" ht="16.5" customHeight="1" thickBot="1">
      <c r="A3" s="714"/>
      <c r="B3" s="717" t="s">
        <v>398</v>
      </c>
      <c r="C3" s="599"/>
      <c r="D3" s="599"/>
      <c r="E3" s="599"/>
      <c r="F3" s="599"/>
      <c r="G3" s="599"/>
      <c r="H3" s="599"/>
      <c r="I3" s="718" t="s">
        <v>387</v>
      </c>
      <c r="J3" s="719"/>
      <c r="K3" s="720"/>
    </row>
    <row r="4" spans="1:11" ht="15" customHeight="1">
      <c r="A4" s="715"/>
      <c r="B4" s="724" t="s">
        <v>399</v>
      </c>
      <c r="C4" s="726" t="s">
        <v>400</v>
      </c>
      <c r="D4" s="728" t="s">
        <v>401</v>
      </c>
      <c r="E4" s="729"/>
      <c r="F4" s="730" t="s">
        <v>402</v>
      </c>
      <c r="G4" s="732" t="s">
        <v>123</v>
      </c>
      <c r="H4" s="734" t="s">
        <v>388</v>
      </c>
      <c r="I4" s="721"/>
      <c r="J4" s="722"/>
      <c r="K4" s="723"/>
    </row>
    <row r="5" spans="1:11" ht="27.75" customHeight="1" thickBot="1">
      <c r="A5" s="716"/>
      <c r="B5" s="725"/>
      <c r="C5" s="727"/>
      <c r="D5" s="133" t="s">
        <v>389</v>
      </c>
      <c r="E5" s="157" t="s">
        <v>390</v>
      </c>
      <c r="F5" s="731"/>
      <c r="G5" s="733"/>
      <c r="H5" s="735"/>
      <c r="I5" s="300" t="s">
        <v>389</v>
      </c>
      <c r="J5" s="301" t="s">
        <v>391</v>
      </c>
      <c r="K5" s="299" t="s">
        <v>365</v>
      </c>
    </row>
    <row r="6" spans="1:12" s="7" customFormat="1" ht="16.5" customHeight="1">
      <c r="A6" s="420" t="s">
        <v>458</v>
      </c>
      <c r="B6" s="499">
        <v>24</v>
      </c>
      <c r="C6" s="500">
        <v>977</v>
      </c>
      <c r="D6" s="500">
        <v>426</v>
      </c>
      <c r="E6" s="500">
        <v>0</v>
      </c>
      <c r="F6" s="501">
        <v>0</v>
      </c>
      <c r="G6" s="502">
        <v>133</v>
      </c>
      <c r="H6" s="497">
        <f>B6+C6+D6+F6+G6</f>
        <v>1560</v>
      </c>
      <c r="I6" s="494">
        <v>1433</v>
      </c>
      <c r="J6" s="381">
        <v>381092192</v>
      </c>
      <c r="K6" s="381">
        <f>J6/I6</f>
        <v>265940.1200279135</v>
      </c>
      <c r="L6" s="7" t="s">
        <v>191</v>
      </c>
    </row>
    <row r="7" spans="1:11" s="7" customFormat="1" ht="16.5" customHeight="1">
      <c r="A7" s="245" t="s">
        <v>417</v>
      </c>
      <c r="B7" s="503">
        <v>1</v>
      </c>
      <c r="C7" s="504">
        <v>28</v>
      </c>
      <c r="D7" s="504">
        <v>24</v>
      </c>
      <c r="E7" s="504">
        <v>0</v>
      </c>
      <c r="F7" s="505">
        <v>0</v>
      </c>
      <c r="G7" s="506">
        <v>1</v>
      </c>
      <c r="H7" s="497">
        <f aca="true" t="shared" si="0" ref="H7:H48">B7+C7+D7+F7+G7</f>
        <v>54</v>
      </c>
      <c r="I7" s="495">
        <v>14</v>
      </c>
      <c r="J7" s="380">
        <v>3228009</v>
      </c>
      <c r="K7" s="381">
        <f aca="true" t="shared" si="1" ref="K7:K48">J7/I7</f>
        <v>230572.07142857142</v>
      </c>
    </row>
    <row r="8" spans="1:11" s="7" customFormat="1" ht="16.5" customHeight="1">
      <c r="A8" s="245" t="s">
        <v>418</v>
      </c>
      <c r="B8" s="503">
        <v>0</v>
      </c>
      <c r="C8" s="504">
        <v>4</v>
      </c>
      <c r="D8" s="504">
        <v>2</v>
      </c>
      <c r="E8" s="504">
        <v>0</v>
      </c>
      <c r="F8" s="505">
        <v>0</v>
      </c>
      <c r="G8" s="506">
        <v>4</v>
      </c>
      <c r="H8" s="497">
        <f t="shared" si="0"/>
        <v>10</v>
      </c>
      <c r="I8" s="495">
        <v>4</v>
      </c>
      <c r="J8" s="380">
        <v>3997945</v>
      </c>
      <c r="K8" s="381">
        <f t="shared" si="1"/>
        <v>999486.25</v>
      </c>
    </row>
    <row r="9" spans="1:11" s="7" customFormat="1" ht="16.5" customHeight="1">
      <c r="A9" s="245" t="s">
        <v>405</v>
      </c>
      <c r="B9" s="503">
        <v>0</v>
      </c>
      <c r="C9" s="505">
        <v>7</v>
      </c>
      <c r="D9" s="505">
        <v>1</v>
      </c>
      <c r="E9" s="505">
        <v>0</v>
      </c>
      <c r="F9" s="505">
        <v>0</v>
      </c>
      <c r="G9" s="506">
        <v>3</v>
      </c>
      <c r="H9" s="497">
        <f t="shared" si="0"/>
        <v>11</v>
      </c>
      <c r="I9" s="495">
        <v>11</v>
      </c>
      <c r="J9" s="380">
        <v>1322086</v>
      </c>
      <c r="K9" s="381">
        <f t="shared" si="1"/>
        <v>120189.63636363637</v>
      </c>
    </row>
    <row r="10" spans="1:11" s="7" customFormat="1" ht="16.5" customHeight="1">
      <c r="A10" s="245" t="s">
        <v>407</v>
      </c>
      <c r="B10" s="503">
        <v>1</v>
      </c>
      <c r="C10" s="504">
        <v>3</v>
      </c>
      <c r="D10" s="504">
        <v>1</v>
      </c>
      <c r="E10" s="504">
        <v>0</v>
      </c>
      <c r="F10" s="505">
        <v>0</v>
      </c>
      <c r="G10" s="506">
        <v>0</v>
      </c>
      <c r="H10" s="497">
        <f t="shared" si="0"/>
        <v>5</v>
      </c>
      <c r="I10" s="495">
        <v>3</v>
      </c>
      <c r="J10" s="380">
        <v>1396400</v>
      </c>
      <c r="K10" s="381">
        <f t="shared" si="1"/>
        <v>465466.6666666667</v>
      </c>
    </row>
    <row r="11" spans="1:11" s="7" customFormat="1" ht="16.5" customHeight="1">
      <c r="A11" s="245" t="s">
        <v>419</v>
      </c>
      <c r="B11" s="503">
        <v>0</v>
      </c>
      <c r="C11" s="504">
        <v>7</v>
      </c>
      <c r="D11" s="504">
        <v>0</v>
      </c>
      <c r="E11" s="504">
        <v>0</v>
      </c>
      <c r="F11" s="504">
        <v>0</v>
      </c>
      <c r="G11" s="504">
        <v>0</v>
      </c>
      <c r="H11" s="497">
        <f t="shared" si="0"/>
        <v>7</v>
      </c>
      <c r="I11" s="495">
        <v>7</v>
      </c>
      <c r="J11" s="380">
        <v>2539587</v>
      </c>
      <c r="K11" s="381">
        <f t="shared" si="1"/>
        <v>362798.14285714284</v>
      </c>
    </row>
    <row r="12" spans="1:11" s="7" customFormat="1" ht="16.5" customHeight="1">
      <c r="A12" s="245" t="s">
        <v>420</v>
      </c>
      <c r="B12" s="503">
        <v>0</v>
      </c>
      <c r="C12" s="504">
        <v>50</v>
      </c>
      <c r="D12" s="504">
        <v>2</v>
      </c>
      <c r="E12" s="504">
        <v>0</v>
      </c>
      <c r="F12" s="505">
        <v>0</v>
      </c>
      <c r="G12" s="506">
        <v>1</v>
      </c>
      <c r="H12" s="497">
        <f t="shared" si="0"/>
        <v>53</v>
      </c>
      <c r="I12" s="495">
        <v>42</v>
      </c>
      <c r="J12" s="380">
        <v>3895213</v>
      </c>
      <c r="K12" s="381">
        <f t="shared" si="1"/>
        <v>92743.16666666667</v>
      </c>
    </row>
    <row r="13" spans="1:11" s="7" customFormat="1" ht="16.5" customHeight="1">
      <c r="A13" s="245" t="s">
        <v>408</v>
      </c>
      <c r="B13" s="503">
        <v>0</v>
      </c>
      <c r="C13" s="504">
        <v>0</v>
      </c>
      <c r="D13" s="504">
        <v>0</v>
      </c>
      <c r="E13" s="504">
        <v>0</v>
      </c>
      <c r="F13" s="505">
        <v>0</v>
      </c>
      <c r="G13" s="506">
        <v>0</v>
      </c>
      <c r="H13" s="497">
        <f t="shared" si="0"/>
        <v>0</v>
      </c>
      <c r="I13" s="495">
        <v>0</v>
      </c>
      <c r="J13" s="380">
        <v>0</v>
      </c>
      <c r="K13" s="381">
        <v>0</v>
      </c>
    </row>
    <row r="14" spans="1:11" s="7" customFormat="1" ht="16.5" customHeight="1">
      <c r="A14" s="245" t="s">
        <v>421</v>
      </c>
      <c r="B14" s="503">
        <v>1</v>
      </c>
      <c r="C14" s="504">
        <v>106</v>
      </c>
      <c r="D14" s="504">
        <v>0</v>
      </c>
      <c r="E14" s="504">
        <v>0</v>
      </c>
      <c r="F14" s="505">
        <v>0</v>
      </c>
      <c r="G14" s="506">
        <v>0</v>
      </c>
      <c r="H14" s="497">
        <f t="shared" si="0"/>
        <v>107</v>
      </c>
      <c r="I14" s="495">
        <v>106</v>
      </c>
      <c r="J14" s="380">
        <v>6525374</v>
      </c>
      <c r="K14" s="381">
        <f t="shared" si="1"/>
        <v>61560.1320754717</v>
      </c>
    </row>
    <row r="15" spans="1:11" s="7" customFormat="1" ht="16.5" customHeight="1">
      <c r="A15" s="245" t="s">
        <v>422</v>
      </c>
      <c r="B15" s="503">
        <v>0</v>
      </c>
      <c r="C15" s="504">
        <v>2</v>
      </c>
      <c r="D15" s="504">
        <v>0</v>
      </c>
      <c r="E15" s="504">
        <v>0</v>
      </c>
      <c r="F15" s="505">
        <v>0</v>
      </c>
      <c r="G15" s="506">
        <v>0</v>
      </c>
      <c r="H15" s="497">
        <f t="shared" si="0"/>
        <v>2</v>
      </c>
      <c r="I15" s="495">
        <v>2</v>
      </c>
      <c r="J15" s="380">
        <v>1216640</v>
      </c>
      <c r="K15" s="381">
        <f t="shared" si="1"/>
        <v>608320</v>
      </c>
    </row>
    <row r="16" spans="1:11" s="7" customFormat="1" ht="16.5" customHeight="1">
      <c r="A16" s="245" t="s">
        <v>433</v>
      </c>
      <c r="B16" s="503">
        <v>0</v>
      </c>
      <c r="C16" s="504">
        <v>48</v>
      </c>
      <c r="D16" s="504">
        <v>43</v>
      </c>
      <c r="E16" s="504">
        <v>0</v>
      </c>
      <c r="F16" s="505">
        <v>0</v>
      </c>
      <c r="G16" s="506">
        <v>6</v>
      </c>
      <c r="H16" s="497">
        <f t="shared" si="0"/>
        <v>97</v>
      </c>
      <c r="I16" s="495">
        <v>45</v>
      </c>
      <c r="J16" s="380">
        <v>5626435</v>
      </c>
      <c r="K16" s="381">
        <f t="shared" si="1"/>
        <v>125031.88888888889</v>
      </c>
    </row>
    <row r="17" spans="1:11" s="7" customFormat="1" ht="16.5" customHeight="1">
      <c r="A17" s="245" t="s">
        <v>434</v>
      </c>
      <c r="B17" s="503">
        <v>1</v>
      </c>
      <c r="C17" s="504">
        <v>22</v>
      </c>
      <c r="D17" s="504">
        <v>16</v>
      </c>
      <c r="E17" s="504">
        <v>0</v>
      </c>
      <c r="F17" s="505">
        <v>0</v>
      </c>
      <c r="G17" s="506">
        <v>0</v>
      </c>
      <c r="H17" s="497">
        <f t="shared" si="0"/>
        <v>39</v>
      </c>
      <c r="I17" s="495">
        <v>15</v>
      </c>
      <c r="J17" s="380">
        <v>2022456</v>
      </c>
      <c r="K17" s="381">
        <f t="shared" si="1"/>
        <v>134830.4</v>
      </c>
    </row>
    <row r="18" spans="1:11" s="7" customFormat="1" ht="16.5" customHeight="1">
      <c r="A18" s="245" t="s">
        <v>435</v>
      </c>
      <c r="B18" s="503">
        <v>84</v>
      </c>
      <c r="C18" s="504">
        <v>30</v>
      </c>
      <c r="D18" s="504">
        <v>108</v>
      </c>
      <c r="E18" s="504">
        <v>8</v>
      </c>
      <c r="F18" s="505">
        <v>0</v>
      </c>
      <c r="G18" s="506">
        <v>1</v>
      </c>
      <c r="H18" s="497">
        <f t="shared" si="0"/>
        <v>223</v>
      </c>
      <c r="I18" s="495">
        <v>32</v>
      </c>
      <c r="J18" s="380">
        <v>9247103</v>
      </c>
      <c r="K18" s="381">
        <f t="shared" si="1"/>
        <v>288971.96875</v>
      </c>
    </row>
    <row r="19" spans="1:11" s="7" customFormat="1" ht="16.5" customHeight="1">
      <c r="A19" s="245" t="s">
        <v>436</v>
      </c>
      <c r="B19" s="503">
        <v>25</v>
      </c>
      <c r="C19" s="504">
        <v>135</v>
      </c>
      <c r="D19" s="504">
        <v>7</v>
      </c>
      <c r="E19" s="504">
        <v>0</v>
      </c>
      <c r="F19" s="505">
        <v>0</v>
      </c>
      <c r="G19" s="506">
        <v>2</v>
      </c>
      <c r="H19" s="497">
        <f t="shared" si="0"/>
        <v>169</v>
      </c>
      <c r="I19" s="495">
        <v>121</v>
      </c>
      <c r="J19" s="380">
        <v>7405988</v>
      </c>
      <c r="K19" s="381">
        <f t="shared" si="1"/>
        <v>61206.51239669421</v>
      </c>
    </row>
    <row r="20" spans="1:11" s="7" customFormat="1" ht="16.5" customHeight="1">
      <c r="A20" s="351" t="s">
        <v>392</v>
      </c>
      <c r="B20" s="503">
        <v>16</v>
      </c>
      <c r="C20" s="504">
        <v>45</v>
      </c>
      <c r="D20" s="504">
        <v>30</v>
      </c>
      <c r="E20" s="504">
        <v>5</v>
      </c>
      <c r="F20" s="505">
        <v>0</v>
      </c>
      <c r="G20" s="506">
        <v>13</v>
      </c>
      <c r="H20" s="497">
        <f t="shared" si="0"/>
        <v>104</v>
      </c>
      <c r="I20" s="495">
        <v>30</v>
      </c>
      <c r="J20" s="380">
        <v>4371555</v>
      </c>
      <c r="K20" s="381">
        <f t="shared" si="1"/>
        <v>145718.5</v>
      </c>
    </row>
    <row r="21" spans="1:11" s="7" customFormat="1" ht="16.5" customHeight="1">
      <c r="A21" s="245" t="s">
        <v>437</v>
      </c>
      <c r="B21" s="503">
        <v>2</v>
      </c>
      <c r="C21" s="504">
        <v>8</v>
      </c>
      <c r="D21" s="504">
        <v>6</v>
      </c>
      <c r="E21" s="504">
        <v>0</v>
      </c>
      <c r="F21" s="505">
        <v>0</v>
      </c>
      <c r="G21" s="506">
        <v>0</v>
      </c>
      <c r="H21" s="497">
        <f t="shared" si="0"/>
        <v>16</v>
      </c>
      <c r="I21" s="495">
        <v>9</v>
      </c>
      <c r="J21" s="380">
        <v>1953564</v>
      </c>
      <c r="K21" s="381">
        <f t="shared" si="1"/>
        <v>217062.66666666666</v>
      </c>
    </row>
    <row r="22" spans="1:11" s="7" customFormat="1" ht="16.5" customHeight="1">
      <c r="A22" s="245" t="s">
        <v>438</v>
      </c>
      <c r="B22" s="503">
        <v>9</v>
      </c>
      <c r="C22" s="504">
        <v>2</v>
      </c>
      <c r="D22" s="504">
        <v>0</v>
      </c>
      <c r="E22" s="504">
        <v>0</v>
      </c>
      <c r="F22" s="505">
        <v>0</v>
      </c>
      <c r="G22" s="506">
        <v>0</v>
      </c>
      <c r="H22" s="497">
        <f t="shared" si="0"/>
        <v>11</v>
      </c>
      <c r="I22" s="495">
        <v>2</v>
      </c>
      <c r="J22" s="380">
        <v>422300</v>
      </c>
      <c r="K22" s="381">
        <f t="shared" si="1"/>
        <v>211150</v>
      </c>
    </row>
    <row r="23" spans="1:11" s="7" customFormat="1" ht="16.5" customHeight="1">
      <c r="A23" s="245" t="s">
        <v>439</v>
      </c>
      <c r="B23" s="503">
        <v>2</v>
      </c>
      <c r="C23" s="504">
        <v>30</v>
      </c>
      <c r="D23" s="504">
        <v>6</v>
      </c>
      <c r="E23" s="504">
        <v>0</v>
      </c>
      <c r="F23" s="505">
        <v>0</v>
      </c>
      <c r="G23" s="506">
        <v>7</v>
      </c>
      <c r="H23" s="497">
        <f t="shared" si="0"/>
        <v>45</v>
      </c>
      <c r="I23" s="495">
        <v>31</v>
      </c>
      <c r="J23" s="380">
        <v>2746500</v>
      </c>
      <c r="K23" s="381">
        <f t="shared" si="1"/>
        <v>88596.7741935484</v>
      </c>
    </row>
    <row r="24" spans="1:11" s="7" customFormat="1" ht="16.5" customHeight="1">
      <c r="A24" s="245" t="s">
        <v>440</v>
      </c>
      <c r="B24" s="503">
        <v>0</v>
      </c>
      <c r="C24" s="504">
        <v>1</v>
      </c>
      <c r="D24" s="504">
        <v>1</v>
      </c>
      <c r="E24" s="504">
        <v>0</v>
      </c>
      <c r="F24" s="504">
        <v>0</v>
      </c>
      <c r="G24" s="504">
        <v>0</v>
      </c>
      <c r="H24" s="497">
        <f t="shared" si="0"/>
        <v>2</v>
      </c>
      <c r="I24" s="495">
        <v>1</v>
      </c>
      <c r="J24" s="380">
        <v>1000000</v>
      </c>
      <c r="K24" s="381">
        <f t="shared" si="1"/>
        <v>1000000</v>
      </c>
    </row>
    <row r="25" spans="1:11" s="7" customFormat="1" ht="16.5" customHeight="1">
      <c r="A25" s="245" t="s">
        <v>441</v>
      </c>
      <c r="B25" s="503">
        <v>3</v>
      </c>
      <c r="C25" s="504">
        <v>24</v>
      </c>
      <c r="D25" s="504">
        <v>1</v>
      </c>
      <c r="E25" s="504">
        <v>0</v>
      </c>
      <c r="F25" s="505">
        <v>0</v>
      </c>
      <c r="G25" s="506">
        <v>0</v>
      </c>
      <c r="H25" s="497">
        <f t="shared" si="0"/>
        <v>28</v>
      </c>
      <c r="I25" s="495">
        <v>16</v>
      </c>
      <c r="J25" s="380">
        <v>6158422</v>
      </c>
      <c r="K25" s="381">
        <f t="shared" si="1"/>
        <v>384901.375</v>
      </c>
    </row>
    <row r="26" spans="1:11" s="7" customFormat="1" ht="16.5" customHeight="1">
      <c r="A26" s="245" t="s">
        <v>442</v>
      </c>
      <c r="B26" s="503">
        <v>0</v>
      </c>
      <c r="C26" s="504">
        <v>21</v>
      </c>
      <c r="D26" s="504">
        <v>2</v>
      </c>
      <c r="E26" s="504">
        <v>0</v>
      </c>
      <c r="F26" s="505">
        <v>1</v>
      </c>
      <c r="G26" s="506">
        <v>0</v>
      </c>
      <c r="H26" s="497">
        <f t="shared" si="0"/>
        <v>24</v>
      </c>
      <c r="I26" s="495">
        <v>21</v>
      </c>
      <c r="J26" s="380">
        <v>1374761</v>
      </c>
      <c r="K26" s="381">
        <f t="shared" si="1"/>
        <v>65464.80952380953</v>
      </c>
    </row>
    <row r="27" spans="1:11" s="7" customFormat="1" ht="16.5" customHeight="1">
      <c r="A27" s="245" t="s">
        <v>443</v>
      </c>
      <c r="B27" s="503">
        <v>7</v>
      </c>
      <c r="C27" s="504">
        <v>216</v>
      </c>
      <c r="D27" s="504">
        <v>107</v>
      </c>
      <c r="E27" s="504">
        <v>2</v>
      </c>
      <c r="F27" s="505">
        <v>0</v>
      </c>
      <c r="G27" s="506">
        <v>7</v>
      </c>
      <c r="H27" s="497">
        <f t="shared" si="0"/>
        <v>337</v>
      </c>
      <c r="I27" s="495">
        <v>241</v>
      </c>
      <c r="J27" s="380">
        <v>4658581</v>
      </c>
      <c r="K27" s="381">
        <f t="shared" si="1"/>
        <v>19330.21161825726</v>
      </c>
    </row>
    <row r="28" spans="1:11" s="7" customFormat="1" ht="16.5" customHeight="1">
      <c r="A28" s="245" t="s">
        <v>444</v>
      </c>
      <c r="B28" s="503">
        <v>2</v>
      </c>
      <c r="C28" s="504">
        <v>0</v>
      </c>
      <c r="D28" s="504">
        <v>0</v>
      </c>
      <c r="E28" s="504">
        <v>0</v>
      </c>
      <c r="F28" s="505">
        <v>1</v>
      </c>
      <c r="G28" s="506">
        <v>2</v>
      </c>
      <c r="H28" s="497">
        <f t="shared" si="0"/>
        <v>5</v>
      </c>
      <c r="I28" s="495">
        <v>3</v>
      </c>
      <c r="J28" s="380">
        <v>752960</v>
      </c>
      <c r="K28" s="381">
        <f t="shared" si="1"/>
        <v>250986.66666666666</v>
      </c>
    </row>
    <row r="29" spans="1:11" s="7" customFormat="1" ht="16.5" customHeight="1">
      <c r="A29" s="245" t="s">
        <v>494</v>
      </c>
      <c r="B29" s="503">
        <v>4</v>
      </c>
      <c r="C29" s="504">
        <v>13</v>
      </c>
      <c r="D29" s="504">
        <v>3</v>
      </c>
      <c r="E29" s="504">
        <v>0</v>
      </c>
      <c r="F29" s="505">
        <v>0</v>
      </c>
      <c r="G29" s="506">
        <v>3</v>
      </c>
      <c r="H29" s="497">
        <f t="shared" si="0"/>
        <v>23</v>
      </c>
      <c r="I29" s="495">
        <v>16</v>
      </c>
      <c r="J29" s="380">
        <v>7017560</v>
      </c>
      <c r="K29" s="381">
        <f t="shared" si="1"/>
        <v>438597.5</v>
      </c>
    </row>
    <row r="30" spans="1:11" s="7" customFormat="1" ht="16.5" customHeight="1">
      <c r="A30" s="245" t="s">
        <v>445</v>
      </c>
      <c r="B30" s="503">
        <v>5</v>
      </c>
      <c r="C30" s="504">
        <v>0</v>
      </c>
      <c r="D30" s="504">
        <v>0</v>
      </c>
      <c r="E30" s="504">
        <v>0</v>
      </c>
      <c r="F30" s="505">
        <v>0</v>
      </c>
      <c r="G30" s="506">
        <v>0</v>
      </c>
      <c r="H30" s="497">
        <f t="shared" si="0"/>
        <v>5</v>
      </c>
      <c r="I30" s="495">
        <v>0</v>
      </c>
      <c r="J30" s="380">
        <v>0</v>
      </c>
      <c r="K30" s="381">
        <v>0</v>
      </c>
    </row>
    <row r="31" spans="1:11" s="7" customFormat="1" ht="16.5" customHeight="1">
      <c r="A31" s="245" t="s">
        <v>446</v>
      </c>
      <c r="B31" s="503">
        <v>0</v>
      </c>
      <c r="C31" s="504">
        <v>0</v>
      </c>
      <c r="D31" s="504">
        <v>6</v>
      </c>
      <c r="E31" s="505">
        <v>0</v>
      </c>
      <c r="F31" s="505">
        <v>1</v>
      </c>
      <c r="G31" s="506">
        <v>0</v>
      </c>
      <c r="H31" s="497">
        <f t="shared" si="0"/>
        <v>7</v>
      </c>
      <c r="I31" s="495">
        <v>0</v>
      </c>
      <c r="J31" s="380">
        <v>0</v>
      </c>
      <c r="K31" s="381">
        <v>0</v>
      </c>
    </row>
    <row r="32" spans="1:11" s="7" customFormat="1" ht="16.5" customHeight="1">
      <c r="A32" s="245" t="s">
        <v>409</v>
      </c>
      <c r="B32" s="503">
        <v>0</v>
      </c>
      <c r="C32" s="504">
        <v>0</v>
      </c>
      <c r="D32" s="504">
        <v>0</v>
      </c>
      <c r="E32" s="504">
        <v>0</v>
      </c>
      <c r="F32" s="505">
        <v>0</v>
      </c>
      <c r="G32" s="506">
        <v>0</v>
      </c>
      <c r="H32" s="497">
        <f t="shared" si="0"/>
        <v>0</v>
      </c>
      <c r="I32" s="495">
        <v>0</v>
      </c>
      <c r="J32" s="380">
        <v>0</v>
      </c>
      <c r="K32" s="381">
        <v>0</v>
      </c>
    </row>
    <row r="33" spans="1:11" s="7" customFormat="1" ht="16.5" customHeight="1">
      <c r="A33" s="245" t="s">
        <v>410</v>
      </c>
      <c r="B33" s="503">
        <v>12</v>
      </c>
      <c r="C33" s="504">
        <v>15</v>
      </c>
      <c r="D33" s="504">
        <v>0</v>
      </c>
      <c r="E33" s="504">
        <v>0</v>
      </c>
      <c r="F33" s="505">
        <v>0</v>
      </c>
      <c r="G33" s="506">
        <v>0</v>
      </c>
      <c r="H33" s="497">
        <f t="shared" si="0"/>
        <v>27</v>
      </c>
      <c r="I33" s="495">
        <v>13</v>
      </c>
      <c r="J33" s="380">
        <v>3330089</v>
      </c>
      <c r="K33" s="381">
        <f t="shared" si="1"/>
        <v>256160.6923076923</v>
      </c>
    </row>
    <row r="34" spans="1:11" s="7" customFormat="1" ht="16.5" customHeight="1">
      <c r="A34" s="245" t="s">
        <v>411</v>
      </c>
      <c r="B34" s="503">
        <v>0</v>
      </c>
      <c r="C34" s="504">
        <v>0</v>
      </c>
      <c r="D34" s="504">
        <v>0</v>
      </c>
      <c r="E34" s="504">
        <v>0</v>
      </c>
      <c r="F34" s="504">
        <v>0</v>
      </c>
      <c r="G34" s="506">
        <v>0</v>
      </c>
      <c r="H34" s="497">
        <f t="shared" si="0"/>
        <v>0</v>
      </c>
      <c r="I34" s="495">
        <v>0</v>
      </c>
      <c r="J34" s="380">
        <v>0</v>
      </c>
      <c r="K34" s="381">
        <v>0</v>
      </c>
    </row>
    <row r="35" spans="1:11" s="7" customFormat="1" ht="16.5" customHeight="1">
      <c r="A35" s="245" t="s">
        <v>447</v>
      </c>
      <c r="B35" s="503">
        <v>24</v>
      </c>
      <c r="C35" s="504">
        <v>34</v>
      </c>
      <c r="D35" s="504">
        <v>11</v>
      </c>
      <c r="E35" s="504">
        <v>0</v>
      </c>
      <c r="F35" s="505">
        <v>0</v>
      </c>
      <c r="G35" s="506">
        <v>0</v>
      </c>
      <c r="H35" s="497">
        <f t="shared" si="0"/>
        <v>69</v>
      </c>
      <c r="I35" s="495">
        <v>21</v>
      </c>
      <c r="J35" s="380">
        <v>2364682</v>
      </c>
      <c r="K35" s="381">
        <f t="shared" si="1"/>
        <v>112603.90476190476</v>
      </c>
    </row>
    <row r="36" spans="1:11" s="7" customFormat="1" ht="16.5" customHeight="1">
      <c r="A36" s="245" t="s">
        <v>406</v>
      </c>
      <c r="B36" s="503">
        <v>3</v>
      </c>
      <c r="C36" s="504">
        <v>145</v>
      </c>
      <c r="D36" s="504">
        <v>8</v>
      </c>
      <c r="E36" s="504">
        <v>0</v>
      </c>
      <c r="F36" s="505">
        <v>0</v>
      </c>
      <c r="G36" s="506">
        <v>0</v>
      </c>
      <c r="H36" s="497">
        <f t="shared" si="0"/>
        <v>156</v>
      </c>
      <c r="I36" s="495">
        <v>120</v>
      </c>
      <c r="J36" s="380">
        <v>23573511</v>
      </c>
      <c r="K36" s="381">
        <f t="shared" si="1"/>
        <v>196445.925</v>
      </c>
    </row>
    <row r="37" spans="1:11" s="7" customFormat="1" ht="16.5" customHeight="1">
      <c r="A37" s="245" t="s">
        <v>448</v>
      </c>
      <c r="B37" s="503">
        <v>13</v>
      </c>
      <c r="C37" s="504">
        <v>35</v>
      </c>
      <c r="D37" s="504">
        <v>7</v>
      </c>
      <c r="E37" s="504">
        <v>0</v>
      </c>
      <c r="F37" s="505">
        <v>0</v>
      </c>
      <c r="G37" s="506">
        <v>15</v>
      </c>
      <c r="H37" s="497">
        <f t="shared" si="0"/>
        <v>70</v>
      </c>
      <c r="I37" s="495">
        <v>71</v>
      </c>
      <c r="J37" s="380">
        <v>21201729</v>
      </c>
      <c r="K37" s="381">
        <f t="shared" si="1"/>
        <v>298615.9014084507</v>
      </c>
    </row>
    <row r="38" spans="1:11" s="7" customFormat="1" ht="16.5" customHeight="1">
      <c r="A38" s="245" t="s">
        <v>412</v>
      </c>
      <c r="B38" s="503">
        <v>0</v>
      </c>
      <c r="C38" s="504">
        <v>0</v>
      </c>
      <c r="D38" s="504">
        <v>0</v>
      </c>
      <c r="E38" s="504">
        <v>0</v>
      </c>
      <c r="F38" s="505">
        <v>0</v>
      </c>
      <c r="G38" s="506">
        <v>0</v>
      </c>
      <c r="H38" s="497">
        <f t="shared" si="0"/>
        <v>0</v>
      </c>
      <c r="I38" s="495">
        <v>0</v>
      </c>
      <c r="J38" s="380">
        <v>0</v>
      </c>
      <c r="K38" s="381">
        <v>0</v>
      </c>
    </row>
    <row r="39" spans="1:11" s="7" customFormat="1" ht="16.5" customHeight="1">
      <c r="A39" s="245" t="s">
        <v>449</v>
      </c>
      <c r="B39" s="503">
        <v>7</v>
      </c>
      <c r="C39" s="504">
        <v>30</v>
      </c>
      <c r="D39" s="504">
        <v>10</v>
      </c>
      <c r="E39" s="504"/>
      <c r="F39" s="505">
        <v>0</v>
      </c>
      <c r="G39" s="506">
        <v>1</v>
      </c>
      <c r="H39" s="497">
        <f t="shared" si="0"/>
        <v>48</v>
      </c>
      <c r="I39" s="495">
        <v>37</v>
      </c>
      <c r="J39" s="380">
        <v>7646089</v>
      </c>
      <c r="K39" s="381">
        <f t="shared" si="1"/>
        <v>206651.05405405405</v>
      </c>
    </row>
    <row r="40" spans="1:11" s="7" customFormat="1" ht="16.5" customHeight="1">
      <c r="A40" s="245" t="s">
        <v>450</v>
      </c>
      <c r="B40" s="503">
        <v>0</v>
      </c>
      <c r="C40" s="504">
        <v>0</v>
      </c>
      <c r="D40" s="504">
        <v>0</v>
      </c>
      <c r="E40" s="504">
        <v>0</v>
      </c>
      <c r="F40" s="504">
        <v>0</v>
      </c>
      <c r="G40" s="504">
        <v>0</v>
      </c>
      <c r="H40" s="497">
        <f t="shared" si="0"/>
        <v>0</v>
      </c>
      <c r="I40" s="495">
        <v>0</v>
      </c>
      <c r="J40" s="380">
        <v>0</v>
      </c>
      <c r="K40" s="381">
        <v>0</v>
      </c>
    </row>
    <row r="41" spans="1:11" s="7" customFormat="1" ht="16.5" customHeight="1">
      <c r="A41" s="245" t="s">
        <v>451</v>
      </c>
      <c r="B41" s="503">
        <v>9</v>
      </c>
      <c r="C41" s="504">
        <v>59</v>
      </c>
      <c r="D41" s="504">
        <v>14</v>
      </c>
      <c r="E41" s="504">
        <v>0</v>
      </c>
      <c r="F41" s="505">
        <v>0</v>
      </c>
      <c r="G41" s="506">
        <v>2</v>
      </c>
      <c r="H41" s="497">
        <f t="shared" si="0"/>
        <v>84</v>
      </c>
      <c r="I41" s="495">
        <v>59</v>
      </c>
      <c r="J41" s="380">
        <v>8649990</v>
      </c>
      <c r="K41" s="381">
        <f t="shared" si="1"/>
        <v>146610</v>
      </c>
    </row>
    <row r="42" spans="1:11" s="7" customFormat="1" ht="16.5" customHeight="1">
      <c r="A42" s="245" t="s">
        <v>452</v>
      </c>
      <c r="B42" s="503">
        <v>2</v>
      </c>
      <c r="C42" s="504">
        <v>4</v>
      </c>
      <c r="D42" s="504">
        <v>0</v>
      </c>
      <c r="E42" s="504">
        <v>0</v>
      </c>
      <c r="F42" s="505">
        <v>0</v>
      </c>
      <c r="G42" s="506">
        <v>0</v>
      </c>
      <c r="H42" s="497">
        <f t="shared" si="0"/>
        <v>6</v>
      </c>
      <c r="I42" s="495">
        <v>2</v>
      </c>
      <c r="J42" s="380">
        <v>4191469</v>
      </c>
      <c r="K42" s="381">
        <f t="shared" si="1"/>
        <v>2095734.5</v>
      </c>
    </row>
    <row r="43" spans="1:11" s="7" customFormat="1" ht="16.5" customHeight="1">
      <c r="A43" s="245" t="s">
        <v>453</v>
      </c>
      <c r="B43" s="503">
        <v>5</v>
      </c>
      <c r="C43" s="504">
        <v>27</v>
      </c>
      <c r="D43" s="504">
        <v>1</v>
      </c>
      <c r="E43" s="504">
        <v>0</v>
      </c>
      <c r="F43" s="505">
        <v>0</v>
      </c>
      <c r="G43" s="506">
        <v>6</v>
      </c>
      <c r="H43" s="497">
        <f t="shared" si="0"/>
        <v>39</v>
      </c>
      <c r="I43" s="495">
        <v>50</v>
      </c>
      <c r="J43" s="380">
        <v>5799474</v>
      </c>
      <c r="K43" s="381">
        <f t="shared" si="1"/>
        <v>115989.48</v>
      </c>
    </row>
    <row r="44" spans="1:11" s="7" customFormat="1" ht="16.5" customHeight="1">
      <c r="A44" s="245" t="s">
        <v>413</v>
      </c>
      <c r="B44" s="503">
        <v>0</v>
      </c>
      <c r="C44" s="504">
        <v>0</v>
      </c>
      <c r="D44" s="504">
        <v>0</v>
      </c>
      <c r="E44" s="504">
        <v>0</v>
      </c>
      <c r="F44" s="504">
        <v>0</v>
      </c>
      <c r="G44" s="504">
        <v>0</v>
      </c>
      <c r="H44" s="497">
        <f t="shared" si="0"/>
        <v>0</v>
      </c>
      <c r="I44" s="495">
        <v>0</v>
      </c>
      <c r="J44" s="380">
        <v>0</v>
      </c>
      <c r="K44" s="381">
        <v>0</v>
      </c>
    </row>
    <row r="45" spans="1:11" s="7" customFormat="1" ht="16.5" customHeight="1">
      <c r="A45" s="245" t="s">
        <v>414</v>
      </c>
      <c r="B45" s="503">
        <v>0</v>
      </c>
      <c r="C45" s="504">
        <v>0</v>
      </c>
      <c r="D45" s="504">
        <v>0</v>
      </c>
      <c r="E45" s="504">
        <v>0</v>
      </c>
      <c r="F45" s="504">
        <v>0</v>
      </c>
      <c r="G45" s="507">
        <v>0</v>
      </c>
      <c r="H45" s="497">
        <f t="shared" si="0"/>
        <v>0</v>
      </c>
      <c r="I45" s="495">
        <v>0</v>
      </c>
      <c r="J45" s="380">
        <v>0</v>
      </c>
      <c r="K45" s="381">
        <v>0</v>
      </c>
    </row>
    <row r="46" spans="1:11" s="7" customFormat="1" ht="16.5" customHeight="1">
      <c r="A46" s="245" t="s">
        <v>454</v>
      </c>
      <c r="B46" s="503">
        <v>1</v>
      </c>
      <c r="C46" s="504">
        <v>4</v>
      </c>
      <c r="D46" s="504">
        <v>12</v>
      </c>
      <c r="E46" s="504">
        <v>1</v>
      </c>
      <c r="F46" s="505">
        <v>0</v>
      </c>
      <c r="G46" s="507">
        <v>0</v>
      </c>
      <c r="H46" s="497">
        <f t="shared" si="0"/>
        <v>17</v>
      </c>
      <c r="I46" s="495">
        <v>6</v>
      </c>
      <c r="J46" s="380">
        <v>1296128</v>
      </c>
      <c r="K46" s="381">
        <f t="shared" si="1"/>
        <v>216021.33333333334</v>
      </c>
    </row>
    <row r="47" spans="1:11" s="7" customFormat="1" ht="16.5" customHeight="1">
      <c r="A47" s="309" t="s">
        <v>455</v>
      </c>
      <c r="B47" s="504">
        <v>1</v>
      </c>
      <c r="C47" s="504">
        <v>3</v>
      </c>
      <c r="D47" s="504">
        <v>1</v>
      </c>
      <c r="E47" s="504">
        <v>0</v>
      </c>
      <c r="F47" s="504">
        <v>0</v>
      </c>
      <c r="G47" s="507">
        <v>1</v>
      </c>
      <c r="H47" s="497">
        <f t="shared" si="0"/>
        <v>6</v>
      </c>
      <c r="I47" s="495">
        <v>2</v>
      </c>
      <c r="J47" s="380">
        <v>61002</v>
      </c>
      <c r="K47" s="381">
        <f t="shared" si="1"/>
        <v>30501</v>
      </c>
    </row>
    <row r="48" spans="1:11" s="7" customFormat="1" ht="16.5" customHeight="1" thickBot="1">
      <c r="A48" s="573" t="s">
        <v>415</v>
      </c>
      <c r="B48" s="574">
        <v>0</v>
      </c>
      <c r="C48" s="574">
        <v>6</v>
      </c>
      <c r="D48" s="574">
        <v>1</v>
      </c>
      <c r="E48" s="574">
        <v>0</v>
      </c>
      <c r="F48" s="574">
        <v>0</v>
      </c>
      <c r="G48" s="575">
        <v>2</v>
      </c>
      <c r="H48" s="497">
        <f t="shared" si="0"/>
        <v>9</v>
      </c>
      <c r="I48" s="576">
        <v>9</v>
      </c>
      <c r="J48" s="577">
        <v>1018736</v>
      </c>
      <c r="K48" s="381">
        <f t="shared" si="1"/>
        <v>113192.88888888889</v>
      </c>
    </row>
    <row r="49" spans="1:11" ht="16.5" customHeight="1" thickBot="1">
      <c r="A49" s="64" t="s">
        <v>393</v>
      </c>
      <c r="B49" s="508">
        <f aca="true" t="shared" si="2" ref="B49:J49">SUM(B6:B48)</f>
        <v>264</v>
      </c>
      <c r="C49" s="509">
        <f t="shared" si="2"/>
        <v>2141</v>
      </c>
      <c r="D49" s="509">
        <f t="shared" si="2"/>
        <v>857</v>
      </c>
      <c r="E49" s="509">
        <f t="shared" si="2"/>
        <v>16</v>
      </c>
      <c r="F49" s="510">
        <f>SUM(F6:F48)</f>
        <v>3</v>
      </c>
      <c r="G49" s="511">
        <f>SUM(G6:G48)</f>
        <v>210</v>
      </c>
      <c r="H49" s="498">
        <f t="shared" si="2"/>
        <v>3475</v>
      </c>
      <c r="I49" s="496">
        <f t="shared" si="2"/>
        <v>2595</v>
      </c>
      <c r="J49" s="382">
        <f t="shared" si="2"/>
        <v>539104530</v>
      </c>
      <c r="K49" s="382">
        <f>J49/I49</f>
        <v>207747.41040462427</v>
      </c>
    </row>
    <row r="50" spans="1:10" ht="18" customHeight="1">
      <c r="A50" s="135"/>
      <c r="B50" s="51" t="s">
        <v>192</v>
      </c>
      <c r="C50" s="51"/>
      <c r="D50" s="51"/>
      <c r="E50" s="51"/>
      <c r="F50" s="51"/>
      <c r="G50" s="51"/>
      <c r="H50" s="136"/>
      <c r="I50" s="136"/>
      <c r="J50" s="136"/>
    </row>
    <row r="51" spans="2:11" ht="18" customHeight="1">
      <c r="B51" s="736"/>
      <c r="C51" s="736"/>
      <c r="D51" s="736"/>
      <c r="E51" s="736"/>
      <c r="F51" s="736"/>
      <c r="G51" s="736"/>
      <c r="H51" s="736"/>
      <c r="I51" s="736"/>
      <c r="J51" s="736"/>
      <c r="K51" s="736"/>
    </row>
    <row r="52" spans="2:11" ht="18" customHeight="1">
      <c r="B52" s="653"/>
      <c r="C52" s="653"/>
      <c r="D52" s="653"/>
      <c r="E52" s="653"/>
      <c r="F52" s="653"/>
      <c r="G52" s="653"/>
      <c r="H52" s="653"/>
      <c r="I52" s="653"/>
      <c r="J52" s="653"/>
      <c r="K52" s="653"/>
    </row>
    <row r="53" ht="18" customHeight="1"/>
    <row r="54" ht="18" customHeight="1"/>
    <row r="55" ht="18" customHeight="1"/>
  </sheetData>
  <sheetProtection/>
  <mergeCells count="12">
    <mergeCell ref="B51:K51"/>
    <mergeCell ref="B52:K52"/>
    <mergeCell ref="A1:K1"/>
    <mergeCell ref="A3:A5"/>
    <mergeCell ref="B3:H3"/>
    <mergeCell ref="I3:K4"/>
    <mergeCell ref="B4:B5"/>
    <mergeCell ref="C4:C5"/>
    <mergeCell ref="D4:E4"/>
    <mergeCell ref="F4:F5"/>
    <mergeCell ref="G4:G5"/>
    <mergeCell ref="H4:H5"/>
  </mergeCells>
  <printOptions/>
  <pageMargins left="0.5118110236220472" right="0.1968503937007874" top="0.78" bottom="0.31496062992125984" header="0.5118110236220472" footer="0.1968503937007874"/>
  <pageSetup fitToHeight="1" fitToWidth="1" horizontalDpi="600" verticalDpi="600" orientation="portrait" paperSize="9" scale="89" r:id="rId1"/>
</worksheet>
</file>

<file path=xl/worksheets/sheet12.xml><?xml version="1.0" encoding="utf-8"?>
<worksheet xmlns="http://schemas.openxmlformats.org/spreadsheetml/2006/main" xmlns:r="http://schemas.openxmlformats.org/officeDocument/2006/relationships">
  <dimension ref="A1:N48"/>
  <sheetViews>
    <sheetView zoomScalePageLayoutView="0" workbookViewId="0" topLeftCell="A1">
      <pane xSplit="2" ySplit="4" topLeftCell="C44" activePane="bottomRight" state="frozen"/>
      <selection pane="topLeft" activeCell="A1" sqref="A1"/>
      <selection pane="topRight" activeCell="D1" sqref="D1"/>
      <selection pane="bottomLeft" activeCell="A7" sqref="A7"/>
      <selection pane="bottomRight" activeCell="H45" sqref="H45"/>
    </sheetView>
  </sheetViews>
  <sheetFormatPr defaultColWidth="9.00390625" defaultRowHeight="13.5"/>
  <cols>
    <col min="1" max="1" width="4.25390625" style="0" customWidth="1"/>
    <col min="2" max="2" width="10.25390625" style="0" customWidth="1"/>
    <col min="3" max="3" width="4.625" style="256" customWidth="1"/>
    <col min="4" max="4" width="4.00390625" style="0" customWidth="1"/>
    <col min="5" max="5" width="4.25390625" style="0" customWidth="1"/>
    <col min="6" max="6" width="4.75390625" style="0" customWidth="1"/>
    <col min="7" max="7" width="5.00390625" style="0" customWidth="1"/>
    <col min="8" max="8" width="6.125" style="0" customWidth="1"/>
    <col min="9" max="9" width="9.75390625" style="0" customWidth="1"/>
    <col min="10" max="10" width="8.125" style="0" customWidth="1"/>
    <col min="11" max="11" width="11.00390625" style="0" customWidth="1"/>
    <col min="13" max="13" width="30.875" style="0" customWidth="1"/>
    <col min="14" max="14" width="9.00390625" style="197" customWidth="1"/>
  </cols>
  <sheetData>
    <row r="1" spans="1:13" ht="24" customHeight="1" thickBot="1">
      <c r="A1" s="54"/>
      <c r="B1" s="737" t="s">
        <v>21</v>
      </c>
      <c r="C1" s="737"/>
      <c r="D1" s="737"/>
      <c r="E1" s="737"/>
      <c r="F1" s="737"/>
      <c r="G1" s="737"/>
      <c r="H1" s="737"/>
      <c r="I1" s="737"/>
      <c r="J1" s="737"/>
      <c r="K1" s="737"/>
      <c r="L1" s="737"/>
      <c r="M1" s="737"/>
    </row>
    <row r="2" spans="1:13" ht="25.5" customHeight="1">
      <c r="A2" s="747"/>
      <c r="B2" s="750" t="s">
        <v>329</v>
      </c>
      <c r="C2" s="753" t="s">
        <v>328</v>
      </c>
      <c r="D2" s="754"/>
      <c r="E2" s="754"/>
      <c r="F2" s="754"/>
      <c r="G2" s="754"/>
      <c r="H2" s="754"/>
      <c r="I2" s="754"/>
      <c r="J2" s="754"/>
      <c r="K2" s="754"/>
      <c r="L2" s="754"/>
      <c r="M2" s="755"/>
    </row>
    <row r="3" spans="1:13" ht="13.5">
      <c r="A3" s="748"/>
      <c r="B3" s="751"/>
      <c r="C3" s="158" t="s">
        <v>330</v>
      </c>
      <c r="D3" s="738" t="s">
        <v>331</v>
      </c>
      <c r="E3" s="739"/>
      <c r="F3" s="739"/>
      <c r="G3" s="740"/>
      <c r="H3" s="741" t="s">
        <v>98</v>
      </c>
      <c r="I3" s="743" t="s">
        <v>99</v>
      </c>
      <c r="J3" s="745" t="s">
        <v>100</v>
      </c>
      <c r="K3" s="745" t="s">
        <v>101</v>
      </c>
      <c r="L3" s="745" t="s">
        <v>332</v>
      </c>
      <c r="M3" s="756" t="s">
        <v>333</v>
      </c>
    </row>
    <row r="4" spans="1:13" ht="26.25" customHeight="1" thickBot="1">
      <c r="A4" s="749"/>
      <c r="B4" s="752"/>
      <c r="C4" s="265" t="s">
        <v>334</v>
      </c>
      <c r="D4" s="266" t="s">
        <v>335</v>
      </c>
      <c r="E4" s="266" t="s">
        <v>336</v>
      </c>
      <c r="F4" s="266" t="s">
        <v>337</v>
      </c>
      <c r="G4" s="266" t="s">
        <v>491</v>
      </c>
      <c r="H4" s="742"/>
      <c r="I4" s="744"/>
      <c r="J4" s="746"/>
      <c r="K4" s="746"/>
      <c r="L4" s="746"/>
      <c r="M4" s="752"/>
    </row>
    <row r="5" spans="1:14" s="7" customFormat="1" ht="244.5" customHeight="1">
      <c r="A5" s="422">
        <v>1</v>
      </c>
      <c r="B5" s="423" t="s">
        <v>458</v>
      </c>
      <c r="C5" s="421" t="s">
        <v>27</v>
      </c>
      <c r="D5" s="421" t="s">
        <v>189</v>
      </c>
      <c r="E5" s="421" t="s">
        <v>189</v>
      </c>
      <c r="F5" s="421" t="s">
        <v>189</v>
      </c>
      <c r="G5" s="421"/>
      <c r="H5" s="424">
        <v>38</v>
      </c>
      <c r="I5" s="424">
        <v>486467</v>
      </c>
      <c r="J5" s="425">
        <f>H5/I5</f>
        <v>7.811424002039193E-05</v>
      </c>
      <c r="K5" s="424">
        <v>3223016</v>
      </c>
      <c r="L5" s="424">
        <f>K5/H5</f>
        <v>84816.21052631579</v>
      </c>
      <c r="M5" s="426" t="s">
        <v>300</v>
      </c>
      <c r="N5" s="198"/>
    </row>
    <row r="6" spans="1:14" s="7" customFormat="1" ht="18" customHeight="1">
      <c r="A6" s="250">
        <v>2</v>
      </c>
      <c r="B6" s="251" t="s">
        <v>338</v>
      </c>
      <c r="C6" s="255" t="s">
        <v>27</v>
      </c>
      <c r="D6" s="255"/>
      <c r="E6" s="255" t="s">
        <v>30</v>
      </c>
      <c r="F6" s="255"/>
      <c r="G6" s="255"/>
      <c r="H6" s="252">
        <v>243</v>
      </c>
      <c r="I6" s="252">
        <v>50752</v>
      </c>
      <c r="J6" s="253">
        <f>H6/I6</f>
        <v>0.0047879886506935684</v>
      </c>
      <c r="K6" s="252">
        <v>5685951</v>
      </c>
      <c r="L6" s="252">
        <f>K6/H6</f>
        <v>23398.975308641977</v>
      </c>
      <c r="M6" s="254" t="s">
        <v>339</v>
      </c>
      <c r="N6" s="198"/>
    </row>
    <row r="7" spans="1:14" s="7" customFormat="1" ht="18" customHeight="1">
      <c r="A7" s="250">
        <v>3</v>
      </c>
      <c r="B7" s="251" t="s">
        <v>340</v>
      </c>
      <c r="C7" s="255" t="s">
        <v>27</v>
      </c>
      <c r="D7" s="255"/>
      <c r="E7" s="255" t="s">
        <v>181</v>
      </c>
      <c r="F7" s="255"/>
      <c r="G7" s="255"/>
      <c r="H7" s="252">
        <v>175</v>
      </c>
      <c r="I7" s="252">
        <v>63317</v>
      </c>
      <c r="J7" s="253">
        <f>H7/I7</f>
        <v>0.0027638706824391554</v>
      </c>
      <c r="K7" s="252">
        <v>8044314</v>
      </c>
      <c r="L7" s="252">
        <f>K7/H7</f>
        <v>45967.508571428574</v>
      </c>
      <c r="M7" s="254"/>
      <c r="N7" s="198"/>
    </row>
    <row r="8" spans="1:14" s="7" customFormat="1" ht="18" customHeight="1">
      <c r="A8" s="250">
        <v>4</v>
      </c>
      <c r="B8" s="251" t="s">
        <v>341</v>
      </c>
      <c r="C8" s="255" t="s">
        <v>27</v>
      </c>
      <c r="D8" s="255"/>
      <c r="E8" s="255" t="s">
        <v>30</v>
      </c>
      <c r="F8" s="255"/>
      <c r="G8" s="255"/>
      <c r="H8" s="252">
        <v>0</v>
      </c>
      <c r="I8" s="252">
        <v>20435</v>
      </c>
      <c r="J8" s="253">
        <v>0</v>
      </c>
      <c r="K8" s="252">
        <v>0</v>
      </c>
      <c r="L8" s="252">
        <v>0</v>
      </c>
      <c r="M8" s="254" t="s">
        <v>342</v>
      </c>
      <c r="N8" s="198"/>
    </row>
    <row r="9" spans="1:14" s="7" customFormat="1" ht="28.5" customHeight="1">
      <c r="A9" s="250">
        <v>5</v>
      </c>
      <c r="B9" s="251" t="s">
        <v>343</v>
      </c>
      <c r="C9" s="255" t="s">
        <v>27</v>
      </c>
      <c r="D9" s="255"/>
      <c r="E9" s="255" t="s">
        <v>134</v>
      </c>
      <c r="F9" s="255" t="s">
        <v>134</v>
      </c>
      <c r="G9" s="255"/>
      <c r="H9" s="252">
        <v>28</v>
      </c>
      <c r="I9" s="252">
        <v>15691</v>
      </c>
      <c r="J9" s="253">
        <f aca="true" t="shared" si="0" ref="J9:J48">H9/I9</f>
        <v>0.0017844624306927537</v>
      </c>
      <c r="K9" s="252">
        <v>8554446</v>
      </c>
      <c r="L9" s="252">
        <f>K9/H9</f>
        <v>305515.9285714286</v>
      </c>
      <c r="M9" s="254" t="s">
        <v>344</v>
      </c>
      <c r="N9" s="198"/>
    </row>
    <row r="10" spans="1:14" s="7" customFormat="1" ht="61.5" customHeight="1">
      <c r="A10" s="250">
        <v>6</v>
      </c>
      <c r="B10" s="251" t="s">
        <v>251</v>
      </c>
      <c r="C10" s="255" t="s">
        <v>27</v>
      </c>
      <c r="D10" s="255" t="s">
        <v>144</v>
      </c>
      <c r="E10" s="255" t="s">
        <v>144</v>
      </c>
      <c r="F10" s="255" t="s">
        <v>144</v>
      </c>
      <c r="G10" s="255"/>
      <c r="H10" s="252">
        <v>95</v>
      </c>
      <c r="I10" s="252">
        <v>55628</v>
      </c>
      <c r="J10" s="253">
        <f t="shared" si="0"/>
        <v>0.0017077730639246422</v>
      </c>
      <c r="K10" s="252">
        <v>658903</v>
      </c>
      <c r="L10" s="252">
        <f>K10/H10</f>
        <v>6935.821052631579</v>
      </c>
      <c r="M10" s="254" t="s">
        <v>150</v>
      </c>
      <c r="N10" s="198"/>
    </row>
    <row r="11" spans="1:14" s="7" customFormat="1" ht="30" customHeight="1">
      <c r="A11" s="250">
        <v>7</v>
      </c>
      <c r="B11" s="251" t="s">
        <v>345</v>
      </c>
      <c r="C11" s="255" t="s">
        <v>27</v>
      </c>
      <c r="D11" s="255"/>
      <c r="E11" s="255"/>
      <c r="F11" s="255" t="s">
        <v>194</v>
      </c>
      <c r="G11" s="255" t="s">
        <v>194</v>
      </c>
      <c r="H11" s="252">
        <v>2</v>
      </c>
      <c r="I11" s="252">
        <v>40144</v>
      </c>
      <c r="J11" s="253">
        <f t="shared" si="0"/>
        <v>4.982064567556796E-05</v>
      </c>
      <c r="K11" s="252">
        <v>237072</v>
      </c>
      <c r="L11" s="252">
        <f>K11/H11</f>
        <v>118536</v>
      </c>
      <c r="M11" s="254" t="s">
        <v>397</v>
      </c>
      <c r="N11" s="198"/>
    </row>
    <row r="12" spans="1:14" s="7" customFormat="1" ht="18" customHeight="1">
      <c r="A12" s="250">
        <v>8</v>
      </c>
      <c r="B12" s="251" t="s">
        <v>346</v>
      </c>
      <c r="C12" s="255" t="s">
        <v>27</v>
      </c>
      <c r="D12" s="255" t="s">
        <v>189</v>
      </c>
      <c r="E12" s="255" t="s">
        <v>189</v>
      </c>
      <c r="F12" s="255"/>
      <c r="G12" s="255"/>
      <c r="H12" s="252">
        <v>159</v>
      </c>
      <c r="I12" s="252">
        <v>14673</v>
      </c>
      <c r="J12" s="253">
        <f t="shared" si="0"/>
        <v>0.010836229809854835</v>
      </c>
      <c r="K12" s="252">
        <v>24945280</v>
      </c>
      <c r="L12" s="252">
        <f>K12/H12</f>
        <v>156888.5534591195</v>
      </c>
      <c r="M12" s="254" t="s">
        <v>347</v>
      </c>
      <c r="N12" s="198"/>
    </row>
    <row r="13" spans="1:14" s="7" customFormat="1" ht="18" customHeight="1">
      <c r="A13" s="250">
        <v>9</v>
      </c>
      <c r="B13" s="251" t="s">
        <v>348</v>
      </c>
      <c r="C13" s="255" t="s">
        <v>117</v>
      </c>
      <c r="D13" s="255"/>
      <c r="E13" s="255"/>
      <c r="F13" s="255"/>
      <c r="G13" s="255"/>
      <c r="H13" s="320"/>
      <c r="I13" s="320"/>
      <c r="J13" s="253"/>
      <c r="K13" s="320"/>
      <c r="L13" s="252"/>
      <c r="M13" s="254"/>
      <c r="N13" s="198"/>
    </row>
    <row r="14" spans="1:14" s="7" customFormat="1" ht="18" customHeight="1">
      <c r="A14" s="250">
        <v>10</v>
      </c>
      <c r="B14" s="251" t="s">
        <v>407</v>
      </c>
      <c r="C14" s="255" t="s">
        <v>27</v>
      </c>
      <c r="D14" s="255"/>
      <c r="E14" s="255"/>
      <c r="F14" s="255" t="s">
        <v>217</v>
      </c>
      <c r="G14" s="255"/>
      <c r="H14" s="252">
        <v>0</v>
      </c>
      <c r="I14" s="252">
        <v>1995</v>
      </c>
      <c r="J14" s="253">
        <f t="shared" si="0"/>
        <v>0</v>
      </c>
      <c r="K14" s="252">
        <v>0</v>
      </c>
      <c r="L14" s="252">
        <v>0</v>
      </c>
      <c r="M14" s="254" t="s">
        <v>244</v>
      </c>
      <c r="N14" s="198"/>
    </row>
    <row r="15" spans="1:14" s="7" customFormat="1" ht="72" customHeight="1">
      <c r="A15" s="250">
        <v>11</v>
      </c>
      <c r="B15" s="251" t="s">
        <v>408</v>
      </c>
      <c r="C15" s="255" t="s">
        <v>27</v>
      </c>
      <c r="D15" s="255"/>
      <c r="E15" s="255" t="s">
        <v>189</v>
      </c>
      <c r="F15" s="255" t="s">
        <v>189</v>
      </c>
      <c r="G15" s="255"/>
      <c r="H15" s="252">
        <v>0</v>
      </c>
      <c r="I15" s="252">
        <v>4290</v>
      </c>
      <c r="J15" s="253">
        <f t="shared" si="0"/>
        <v>0</v>
      </c>
      <c r="K15" s="252">
        <v>0</v>
      </c>
      <c r="L15" s="252">
        <v>0</v>
      </c>
      <c r="M15" s="254" t="s">
        <v>297</v>
      </c>
      <c r="N15" s="198"/>
    </row>
    <row r="16" spans="1:14" s="7" customFormat="1" ht="114" customHeight="1">
      <c r="A16" s="250">
        <v>12</v>
      </c>
      <c r="B16" s="251" t="s">
        <v>406</v>
      </c>
      <c r="C16" s="255" t="s">
        <v>27</v>
      </c>
      <c r="D16" s="255"/>
      <c r="E16" s="255"/>
      <c r="F16" s="255"/>
      <c r="G16" s="255" t="s">
        <v>114</v>
      </c>
      <c r="H16" s="252">
        <v>0</v>
      </c>
      <c r="I16" s="252">
        <v>137905</v>
      </c>
      <c r="J16" s="253">
        <f t="shared" si="0"/>
        <v>0</v>
      </c>
      <c r="K16" s="252">
        <v>0</v>
      </c>
      <c r="L16" s="252">
        <v>0</v>
      </c>
      <c r="M16" s="254" t="s">
        <v>115</v>
      </c>
      <c r="N16" s="198"/>
    </row>
    <row r="17" spans="1:14" s="7" customFormat="1" ht="30.75" customHeight="1">
      <c r="A17" s="250">
        <v>13</v>
      </c>
      <c r="B17" s="251" t="s">
        <v>349</v>
      </c>
      <c r="C17" s="255" t="s">
        <v>27</v>
      </c>
      <c r="D17" s="255"/>
      <c r="E17" s="255"/>
      <c r="F17" s="255"/>
      <c r="G17" s="255" t="s">
        <v>161</v>
      </c>
      <c r="H17" s="252">
        <v>0</v>
      </c>
      <c r="I17" s="252">
        <v>9162</v>
      </c>
      <c r="J17" s="253">
        <f t="shared" si="0"/>
        <v>0</v>
      </c>
      <c r="K17" s="252">
        <v>0</v>
      </c>
      <c r="L17" s="252">
        <v>0</v>
      </c>
      <c r="M17" s="254" t="s">
        <v>350</v>
      </c>
      <c r="N17" s="198"/>
    </row>
    <row r="18" spans="1:14" s="7" customFormat="1" ht="126.75" customHeight="1">
      <c r="A18" s="250">
        <v>14</v>
      </c>
      <c r="B18" s="251" t="s">
        <v>351</v>
      </c>
      <c r="C18" s="255" t="s">
        <v>27</v>
      </c>
      <c r="D18" s="255"/>
      <c r="E18" s="255" t="s">
        <v>168</v>
      </c>
      <c r="F18" s="255" t="s">
        <v>168</v>
      </c>
      <c r="G18" s="255"/>
      <c r="H18" s="252">
        <v>0</v>
      </c>
      <c r="I18" s="252">
        <v>11694</v>
      </c>
      <c r="J18" s="253">
        <f t="shared" si="0"/>
        <v>0</v>
      </c>
      <c r="K18" s="252">
        <v>0</v>
      </c>
      <c r="L18" s="252">
        <v>0</v>
      </c>
      <c r="M18" s="254" t="s">
        <v>304</v>
      </c>
      <c r="N18" s="198"/>
    </row>
    <row r="19" spans="1:14" s="7" customFormat="1" ht="60" customHeight="1">
      <c r="A19" s="250">
        <v>15</v>
      </c>
      <c r="B19" s="251" t="s">
        <v>352</v>
      </c>
      <c r="C19" s="255" t="s">
        <v>27</v>
      </c>
      <c r="D19" s="255"/>
      <c r="E19" s="255"/>
      <c r="F19" s="255" t="s">
        <v>223</v>
      </c>
      <c r="G19" s="255"/>
      <c r="H19" s="252">
        <v>3</v>
      </c>
      <c r="I19" s="252">
        <v>31837</v>
      </c>
      <c r="J19" s="253">
        <f t="shared" si="0"/>
        <v>9.422998398090272E-05</v>
      </c>
      <c r="K19" s="252"/>
      <c r="L19" s="252"/>
      <c r="M19" s="254" t="s">
        <v>226</v>
      </c>
      <c r="N19" s="198"/>
    </row>
    <row r="20" spans="1:14" s="7" customFormat="1" ht="18" customHeight="1">
      <c r="A20" s="250">
        <v>16</v>
      </c>
      <c r="B20" s="251" t="s">
        <v>353</v>
      </c>
      <c r="C20" s="255" t="s">
        <v>27</v>
      </c>
      <c r="D20" s="255"/>
      <c r="E20" s="255" t="s">
        <v>185</v>
      </c>
      <c r="F20" s="255"/>
      <c r="G20" s="255"/>
      <c r="H20" s="252">
        <v>0</v>
      </c>
      <c r="I20" s="252">
        <v>13078</v>
      </c>
      <c r="J20" s="253">
        <f t="shared" si="0"/>
        <v>0</v>
      </c>
      <c r="K20" s="252">
        <v>0</v>
      </c>
      <c r="L20" s="252">
        <v>0</v>
      </c>
      <c r="M20" s="254" t="s">
        <v>354</v>
      </c>
      <c r="N20" s="198"/>
    </row>
    <row r="21" spans="1:14" s="7" customFormat="1" ht="18" customHeight="1">
      <c r="A21" s="250">
        <v>17</v>
      </c>
      <c r="B21" s="251" t="s">
        <v>355</v>
      </c>
      <c r="C21" s="255" t="s">
        <v>117</v>
      </c>
      <c r="D21" s="255"/>
      <c r="E21" s="255"/>
      <c r="F21" s="255"/>
      <c r="G21" s="255"/>
      <c r="H21" s="252"/>
      <c r="I21" s="252"/>
      <c r="J21" s="253"/>
      <c r="K21" s="252"/>
      <c r="L21" s="252"/>
      <c r="M21" s="254"/>
      <c r="N21" s="198"/>
    </row>
    <row r="22" spans="1:14" s="7" customFormat="1" ht="35.25" customHeight="1">
      <c r="A22" s="250">
        <v>18</v>
      </c>
      <c r="B22" s="251" t="s">
        <v>356</v>
      </c>
      <c r="C22" s="255" t="s">
        <v>27</v>
      </c>
      <c r="D22" s="255"/>
      <c r="E22" s="255"/>
      <c r="F22" s="255" t="s">
        <v>200</v>
      </c>
      <c r="G22" s="255"/>
      <c r="H22" s="252">
        <v>0</v>
      </c>
      <c r="I22" s="252">
        <v>25767</v>
      </c>
      <c r="J22" s="253">
        <f t="shared" si="0"/>
        <v>0</v>
      </c>
      <c r="K22" s="252">
        <v>0</v>
      </c>
      <c r="L22" s="252">
        <v>0</v>
      </c>
      <c r="M22" s="254" t="s">
        <v>314</v>
      </c>
      <c r="N22" s="198"/>
    </row>
    <row r="23" spans="1:14" s="7" customFormat="1" ht="18" customHeight="1">
      <c r="A23" s="250">
        <v>19</v>
      </c>
      <c r="B23" s="251" t="s">
        <v>357</v>
      </c>
      <c r="C23" s="255" t="s">
        <v>117</v>
      </c>
      <c r="D23" s="255"/>
      <c r="E23" s="255"/>
      <c r="F23" s="255"/>
      <c r="G23" s="255"/>
      <c r="H23" s="252"/>
      <c r="I23" s="252"/>
      <c r="J23" s="253"/>
      <c r="K23" s="252"/>
      <c r="L23" s="252"/>
      <c r="M23" s="254"/>
      <c r="N23" s="198"/>
    </row>
    <row r="24" spans="1:14" s="7" customFormat="1" ht="18" customHeight="1">
      <c r="A24" s="250">
        <v>20</v>
      </c>
      <c r="B24" s="251" t="s">
        <v>358</v>
      </c>
      <c r="C24" s="255" t="s">
        <v>117</v>
      </c>
      <c r="D24" s="255"/>
      <c r="E24" s="255"/>
      <c r="F24" s="255"/>
      <c r="G24" s="255"/>
      <c r="H24" s="252"/>
      <c r="I24" s="252"/>
      <c r="J24" s="253"/>
      <c r="K24" s="252"/>
      <c r="L24" s="252"/>
      <c r="M24" s="254"/>
      <c r="N24" s="198"/>
    </row>
    <row r="25" spans="1:14" s="7" customFormat="1" ht="18" customHeight="1">
      <c r="A25" s="250">
        <v>21</v>
      </c>
      <c r="B25" s="251" t="s">
        <v>359</v>
      </c>
      <c r="C25" s="255" t="s">
        <v>27</v>
      </c>
      <c r="D25" s="255"/>
      <c r="E25" s="255"/>
      <c r="F25" s="255" t="s">
        <v>217</v>
      </c>
      <c r="G25" s="255"/>
      <c r="H25" s="252">
        <v>2</v>
      </c>
      <c r="I25" s="252">
        <v>2802</v>
      </c>
      <c r="J25" s="253">
        <f t="shared" si="0"/>
        <v>0.0007137758743754461</v>
      </c>
      <c r="K25" s="252">
        <v>70800</v>
      </c>
      <c r="L25" s="252">
        <f>K25/H25</f>
        <v>35400</v>
      </c>
      <c r="M25" s="254" t="s">
        <v>220</v>
      </c>
      <c r="N25" s="198"/>
    </row>
    <row r="26" spans="1:14" s="7" customFormat="1" ht="18" customHeight="1">
      <c r="A26" s="250">
        <v>22</v>
      </c>
      <c r="B26" s="251" t="s">
        <v>413</v>
      </c>
      <c r="C26" s="255" t="s">
        <v>117</v>
      </c>
      <c r="D26" s="255"/>
      <c r="E26" s="255"/>
      <c r="F26" s="255"/>
      <c r="G26" s="255"/>
      <c r="H26" s="252"/>
      <c r="I26" s="252"/>
      <c r="J26" s="253"/>
      <c r="K26" s="252"/>
      <c r="L26" s="252"/>
      <c r="M26" s="254"/>
      <c r="N26" s="198"/>
    </row>
    <row r="27" spans="1:14" s="7" customFormat="1" ht="18" customHeight="1">
      <c r="A27" s="250">
        <v>23</v>
      </c>
      <c r="B27" s="251" t="s">
        <v>360</v>
      </c>
      <c r="C27" s="255" t="s">
        <v>27</v>
      </c>
      <c r="D27" s="255"/>
      <c r="E27" s="255" t="s">
        <v>119</v>
      </c>
      <c r="F27" s="255"/>
      <c r="G27" s="255"/>
      <c r="H27" s="252">
        <v>0</v>
      </c>
      <c r="I27" s="252">
        <v>6310</v>
      </c>
      <c r="J27" s="253">
        <f t="shared" si="0"/>
        <v>0</v>
      </c>
      <c r="K27" s="252">
        <v>0</v>
      </c>
      <c r="L27" s="252">
        <v>0</v>
      </c>
      <c r="M27" s="254" t="s">
        <v>366</v>
      </c>
      <c r="N27" s="198"/>
    </row>
    <row r="28" spans="1:14" s="7" customFormat="1" ht="18" customHeight="1">
      <c r="A28" s="250">
        <v>24</v>
      </c>
      <c r="B28" s="251" t="s">
        <v>415</v>
      </c>
      <c r="C28" s="255" t="s">
        <v>27</v>
      </c>
      <c r="D28" s="255"/>
      <c r="E28" s="255" t="s">
        <v>223</v>
      </c>
      <c r="F28" s="255"/>
      <c r="G28" s="255"/>
      <c r="H28" s="252">
        <v>0</v>
      </c>
      <c r="I28" s="252">
        <v>5435</v>
      </c>
      <c r="J28" s="253">
        <f t="shared" si="0"/>
        <v>0</v>
      </c>
      <c r="K28" s="252">
        <v>0</v>
      </c>
      <c r="L28" s="252">
        <v>0</v>
      </c>
      <c r="M28" s="254"/>
      <c r="N28" s="198"/>
    </row>
    <row r="29" spans="1:14" s="7" customFormat="1" ht="18" customHeight="1">
      <c r="A29" s="250">
        <v>25</v>
      </c>
      <c r="B29" s="251" t="s">
        <v>367</v>
      </c>
      <c r="C29" s="255" t="s">
        <v>27</v>
      </c>
      <c r="D29" s="255" t="s">
        <v>194</v>
      </c>
      <c r="E29" s="255" t="s">
        <v>194</v>
      </c>
      <c r="F29" s="255" t="s">
        <v>194</v>
      </c>
      <c r="G29" s="255"/>
      <c r="H29" s="252">
        <v>0</v>
      </c>
      <c r="I29" s="252">
        <v>27061</v>
      </c>
      <c r="J29" s="253">
        <f t="shared" si="0"/>
        <v>0</v>
      </c>
      <c r="K29" s="252">
        <v>0</v>
      </c>
      <c r="L29" s="252">
        <v>0</v>
      </c>
      <c r="M29" s="254"/>
      <c r="N29" s="198"/>
    </row>
    <row r="30" spans="1:14" s="7" customFormat="1" ht="76.5" customHeight="1">
      <c r="A30" s="250">
        <v>26</v>
      </c>
      <c r="B30" s="251" t="s">
        <v>368</v>
      </c>
      <c r="C30" s="255" t="s">
        <v>27</v>
      </c>
      <c r="D30" s="255"/>
      <c r="E30" s="255"/>
      <c r="F30" s="255" t="s">
        <v>140</v>
      </c>
      <c r="G30" s="255"/>
      <c r="H30" s="252">
        <v>1</v>
      </c>
      <c r="I30" s="252">
        <v>25727</v>
      </c>
      <c r="J30" s="253">
        <f t="shared" si="0"/>
        <v>3.886966999650173E-05</v>
      </c>
      <c r="K30" s="252">
        <v>35400</v>
      </c>
      <c r="L30" s="252">
        <f aca="true" t="shared" si="1" ref="L30:L39">K30/H30</f>
        <v>35400</v>
      </c>
      <c r="M30" s="254" t="s">
        <v>141</v>
      </c>
      <c r="N30" s="198"/>
    </row>
    <row r="31" spans="1:14" s="7" customFormat="1" ht="92.25" customHeight="1">
      <c r="A31" s="250">
        <v>27</v>
      </c>
      <c r="B31" s="251" t="s">
        <v>392</v>
      </c>
      <c r="C31" s="255" t="s">
        <v>27</v>
      </c>
      <c r="D31" s="255"/>
      <c r="E31" s="255" t="s">
        <v>208</v>
      </c>
      <c r="F31" s="255" t="s">
        <v>208</v>
      </c>
      <c r="G31" s="255"/>
      <c r="H31" s="252">
        <v>14</v>
      </c>
      <c r="I31" s="252">
        <v>9171</v>
      </c>
      <c r="J31" s="253">
        <f t="shared" si="0"/>
        <v>0.0015265510849416639</v>
      </c>
      <c r="K31" s="252">
        <v>1294032</v>
      </c>
      <c r="L31" s="252">
        <f t="shared" si="1"/>
        <v>92430.85714285714</v>
      </c>
      <c r="M31" s="254" t="s">
        <v>209</v>
      </c>
      <c r="N31" s="198"/>
    </row>
    <row r="32" spans="1:14" s="7" customFormat="1" ht="18" customHeight="1">
      <c r="A32" s="250">
        <v>28</v>
      </c>
      <c r="B32" s="251" t="s">
        <v>438</v>
      </c>
      <c r="C32" s="255" t="s">
        <v>27</v>
      </c>
      <c r="D32" s="255"/>
      <c r="E32" s="255" t="s">
        <v>205</v>
      </c>
      <c r="F32" s="255"/>
      <c r="G32" s="255"/>
      <c r="H32" s="252">
        <v>24</v>
      </c>
      <c r="I32" s="252">
        <v>61778</v>
      </c>
      <c r="J32" s="253">
        <f t="shared" si="0"/>
        <v>0.00038848781119492376</v>
      </c>
      <c r="K32" s="252"/>
      <c r="L32" s="252"/>
      <c r="M32" s="254" t="s">
        <v>369</v>
      </c>
      <c r="N32" s="198"/>
    </row>
    <row r="33" spans="1:14" s="7" customFormat="1" ht="88.5" customHeight="1">
      <c r="A33" s="250">
        <v>29</v>
      </c>
      <c r="B33" s="251" t="s">
        <v>370</v>
      </c>
      <c r="C33" s="255" t="s">
        <v>27</v>
      </c>
      <c r="D33" s="255"/>
      <c r="E33" s="255" t="s">
        <v>137</v>
      </c>
      <c r="F33" s="255"/>
      <c r="G33" s="255"/>
      <c r="H33" s="252">
        <v>6</v>
      </c>
      <c r="I33" s="252">
        <v>42099</v>
      </c>
      <c r="J33" s="253">
        <f t="shared" si="0"/>
        <v>0.00014252120002850423</v>
      </c>
      <c r="K33" s="252">
        <v>250476</v>
      </c>
      <c r="L33" s="252">
        <f t="shared" si="1"/>
        <v>41746</v>
      </c>
      <c r="M33" s="254" t="s">
        <v>311</v>
      </c>
      <c r="N33" s="198"/>
    </row>
    <row r="34" spans="1:14" s="7" customFormat="1" ht="75" customHeight="1">
      <c r="A34" s="250">
        <v>30</v>
      </c>
      <c r="B34" s="251" t="s">
        <v>371</v>
      </c>
      <c r="C34" s="255" t="s">
        <v>27</v>
      </c>
      <c r="D34" s="255"/>
      <c r="E34" s="255"/>
      <c r="F34" s="255" t="s">
        <v>124</v>
      </c>
      <c r="G34" s="255"/>
      <c r="H34" s="252">
        <v>2</v>
      </c>
      <c r="I34" s="320">
        <v>22530</v>
      </c>
      <c r="J34" s="253">
        <f t="shared" si="0"/>
        <v>8.87705281846427E-05</v>
      </c>
      <c r="K34" s="252">
        <v>178759</v>
      </c>
      <c r="L34" s="252">
        <f t="shared" si="1"/>
        <v>89379.5</v>
      </c>
      <c r="M34" s="254" t="s">
        <v>429</v>
      </c>
      <c r="N34" s="196"/>
    </row>
    <row r="35" spans="1:14" s="7" customFormat="1" ht="30" customHeight="1">
      <c r="A35" s="250">
        <v>31</v>
      </c>
      <c r="B35" s="251" t="s">
        <v>439</v>
      </c>
      <c r="C35" s="255" t="s">
        <v>27</v>
      </c>
      <c r="D35" s="255"/>
      <c r="E35" s="255"/>
      <c r="F35" s="255" t="s">
        <v>146</v>
      </c>
      <c r="G35" s="255"/>
      <c r="H35" s="252">
        <v>3</v>
      </c>
      <c r="I35" s="252">
        <v>11055</v>
      </c>
      <c r="J35" s="253">
        <f t="shared" si="0"/>
        <v>0.000271370420624152</v>
      </c>
      <c r="K35" s="252">
        <v>311112</v>
      </c>
      <c r="L35" s="252">
        <f t="shared" si="1"/>
        <v>103704</v>
      </c>
      <c r="M35" s="254" t="s">
        <v>147</v>
      </c>
      <c r="N35" s="198"/>
    </row>
    <row r="36" spans="1:14" s="7" customFormat="1" ht="18" customHeight="1">
      <c r="A36" s="250">
        <v>32</v>
      </c>
      <c r="B36" s="251" t="s">
        <v>372</v>
      </c>
      <c r="C36" s="255" t="s">
        <v>27</v>
      </c>
      <c r="D36" s="255"/>
      <c r="E36" s="255"/>
      <c r="F36" s="255" t="s">
        <v>223</v>
      </c>
      <c r="G36" s="255" t="s">
        <v>223</v>
      </c>
      <c r="H36" s="252">
        <v>3</v>
      </c>
      <c r="I36" s="252">
        <v>22913</v>
      </c>
      <c r="J36" s="253">
        <f t="shared" si="0"/>
        <v>0.0001309300397154454</v>
      </c>
      <c r="K36" s="320">
        <v>1609647</v>
      </c>
      <c r="L36" s="252">
        <f t="shared" si="1"/>
        <v>536549</v>
      </c>
      <c r="M36" s="254" t="s">
        <v>244</v>
      </c>
      <c r="N36" s="198"/>
    </row>
    <row r="37" spans="1:14" s="7" customFormat="1" ht="70.5" customHeight="1">
      <c r="A37" s="250">
        <v>33</v>
      </c>
      <c r="B37" s="251" t="s">
        <v>373</v>
      </c>
      <c r="C37" s="255" t="s">
        <v>27</v>
      </c>
      <c r="D37" s="255"/>
      <c r="E37" s="255"/>
      <c r="F37" s="255" t="s">
        <v>208</v>
      </c>
      <c r="G37" s="255"/>
      <c r="H37" s="252">
        <v>8</v>
      </c>
      <c r="I37" s="252">
        <v>19354</v>
      </c>
      <c r="J37" s="253">
        <f t="shared" si="0"/>
        <v>0.0004133512452206262</v>
      </c>
      <c r="K37" s="252">
        <v>136566</v>
      </c>
      <c r="L37" s="252">
        <f t="shared" si="1"/>
        <v>17070.75</v>
      </c>
      <c r="M37" s="254" t="s">
        <v>374</v>
      </c>
      <c r="N37" s="198"/>
    </row>
    <row r="38" spans="1:14" s="7" customFormat="1" ht="18" customHeight="1">
      <c r="A38" s="250">
        <v>34</v>
      </c>
      <c r="B38" s="251" t="s">
        <v>375</v>
      </c>
      <c r="C38" s="255" t="s">
        <v>27</v>
      </c>
      <c r="D38" s="255"/>
      <c r="E38" s="255"/>
      <c r="F38" s="255" t="s">
        <v>155</v>
      </c>
      <c r="G38" s="255"/>
      <c r="H38" s="252">
        <v>2</v>
      </c>
      <c r="I38" s="252">
        <v>10788</v>
      </c>
      <c r="J38" s="253">
        <f t="shared" si="0"/>
        <v>0.0001853911753800519</v>
      </c>
      <c r="K38" s="252">
        <v>173073</v>
      </c>
      <c r="L38" s="252">
        <f t="shared" si="1"/>
        <v>86536.5</v>
      </c>
      <c r="M38" s="254" t="s">
        <v>361</v>
      </c>
      <c r="N38" s="198"/>
    </row>
    <row r="39" spans="1:14" s="7" customFormat="1" ht="51" customHeight="1">
      <c r="A39" s="250">
        <v>35</v>
      </c>
      <c r="B39" s="251" t="s">
        <v>376</v>
      </c>
      <c r="C39" s="255" t="s">
        <v>27</v>
      </c>
      <c r="D39" s="255"/>
      <c r="E39" s="255" t="s">
        <v>136</v>
      </c>
      <c r="F39" s="255"/>
      <c r="G39" s="255"/>
      <c r="H39" s="252">
        <v>2</v>
      </c>
      <c r="I39" s="252">
        <v>18302</v>
      </c>
      <c r="J39" s="253">
        <f t="shared" si="0"/>
        <v>0.00010927767457108513</v>
      </c>
      <c r="K39" s="252">
        <v>1336223</v>
      </c>
      <c r="L39" s="252">
        <f t="shared" si="1"/>
        <v>668111.5</v>
      </c>
      <c r="M39" s="254" t="s">
        <v>377</v>
      </c>
      <c r="N39" s="198"/>
    </row>
    <row r="40" spans="1:14" s="7" customFormat="1" ht="30" customHeight="1">
      <c r="A40" s="250">
        <v>36</v>
      </c>
      <c r="B40" s="251" t="s">
        <v>378</v>
      </c>
      <c r="C40" s="255" t="s">
        <v>27</v>
      </c>
      <c r="D40" s="255"/>
      <c r="E40" s="255" t="s">
        <v>208</v>
      </c>
      <c r="F40" s="255"/>
      <c r="G40" s="255"/>
      <c r="H40" s="252">
        <v>0</v>
      </c>
      <c r="I40" s="252">
        <v>17564</v>
      </c>
      <c r="J40" s="253">
        <f t="shared" si="0"/>
        <v>0</v>
      </c>
      <c r="K40" s="252">
        <v>0</v>
      </c>
      <c r="L40" s="252">
        <v>0</v>
      </c>
      <c r="M40" s="254" t="s">
        <v>379</v>
      </c>
      <c r="N40" s="198"/>
    </row>
    <row r="41" spans="1:14" s="7" customFormat="1" ht="84" customHeight="1">
      <c r="A41" s="250">
        <v>37</v>
      </c>
      <c r="B41" s="251" t="s">
        <v>380</v>
      </c>
      <c r="C41" s="255" t="s">
        <v>27</v>
      </c>
      <c r="D41" s="255" t="s">
        <v>106</v>
      </c>
      <c r="E41" s="255"/>
      <c r="F41" s="255" t="s">
        <v>106</v>
      </c>
      <c r="G41" s="255"/>
      <c r="H41" s="252">
        <v>0</v>
      </c>
      <c r="I41" s="252">
        <v>8709</v>
      </c>
      <c r="J41" s="253">
        <f t="shared" si="0"/>
        <v>0</v>
      </c>
      <c r="K41" s="252">
        <v>0</v>
      </c>
      <c r="L41" s="252">
        <v>0</v>
      </c>
      <c r="M41" s="254" t="s">
        <v>107</v>
      </c>
      <c r="N41" s="198"/>
    </row>
    <row r="42" spans="1:14" s="7" customFormat="1" ht="30" customHeight="1">
      <c r="A42" s="250">
        <v>38</v>
      </c>
      <c r="B42" s="251" t="s">
        <v>410</v>
      </c>
      <c r="C42" s="255" t="s">
        <v>27</v>
      </c>
      <c r="D42" s="255" t="s">
        <v>125</v>
      </c>
      <c r="E42" s="255"/>
      <c r="F42" s="255" t="s">
        <v>125</v>
      </c>
      <c r="G42" s="255"/>
      <c r="H42" s="252">
        <v>0</v>
      </c>
      <c r="I42" s="252">
        <v>2465</v>
      </c>
      <c r="J42" s="253">
        <v>0</v>
      </c>
      <c r="K42" s="252">
        <v>0</v>
      </c>
      <c r="L42" s="252">
        <v>0</v>
      </c>
      <c r="M42" s="254" t="s">
        <v>126</v>
      </c>
      <c r="N42" s="198"/>
    </row>
    <row r="43" spans="1:14" s="7" customFormat="1" ht="18" customHeight="1">
      <c r="A43" s="250">
        <v>39</v>
      </c>
      <c r="B43" s="251" t="s">
        <v>381</v>
      </c>
      <c r="C43" s="255" t="s">
        <v>27</v>
      </c>
      <c r="D43" s="255"/>
      <c r="E43" s="255" t="s">
        <v>197</v>
      </c>
      <c r="F43" s="255" t="s">
        <v>197</v>
      </c>
      <c r="G43" s="255"/>
      <c r="H43" s="252">
        <v>8</v>
      </c>
      <c r="I43" s="252">
        <v>2019</v>
      </c>
      <c r="J43" s="253">
        <f t="shared" si="0"/>
        <v>0.00396235760277365</v>
      </c>
      <c r="K43" s="252">
        <v>29571</v>
      </c>
      <c r="L43" s="252">
        <v>0</v>
      </c>
      <c r="M43" s="254"/>
      <c r="N43" s="198"/>
    </row>
    <row r="44" spans="1:14" s="7" customFormat="1" ht="18" customHeight="1">
      <c r="A44" s="250">
        <v>40</v>
      </c>
      <c r="B44" s="251" t="s">
        <v>411</v>
      </c>
      <c r="C44" s="255" t="s">
        <v>29</v>
      </c>
      <c r="D44" s="255"/>
      <c r="E44" s="255" t="s">
        <v>163</v>
      </c>
      <c r="F44" s="255"/>
      <c r="G44" s="255"/>
      <c r="H44" s="252">
        <v>0</v>
      </c>
      <c r="I44" s="252">
        <v>1068</v>
      </c>
      <c r="J44" s="253">
        <f t="shared" si="0"/>
        <v>0</v>
      </c>
      <c r="K44" s="252">
        <v>0</v>
      </c>
      <c r="L44" s="252">
        <v>0</v>
      </c>
      <c r="M44" s="254"/>
      <c r="N44" s="198"/>
    </row>
    <row r="45" spans="1:14" s="7" customFormat="1" ht="185.25" customHeight="1">
      <c r="A45" s="250">
        <v>41</v>
      </c>
      <c r="B45" s="251" t="s">
        <v>440</v>
      </c>
      <c r="C45" s="255" t="s">
        <v>27</v>
      </c>
      <c r="D45" s="255"/>
      <c r="E45" s="255" t="s">
        <v>188</v>
      </c>
      <c r="F45" s="255"/>
      <c r="G45" s="255"/>
      <c r="H45" s="383">
        <v>8620</v>
      </c>
      <c r="I45" s="320">
        <v>88180</v>
      </c>
      <c r="J45" s="253">
        <f t="shared" si="0"/>
        <v>0.09775459287820368</v>
      </c>
      <c r="K45" s="383"/>
      <c r="L45" s="252"/>
      <c r="M45" s="254" t="s">
        <v>230</v>
      </c>
      <c r="N45" s="198"/>
    </row>
    <row r="46" spans="1:14" s="7" customFormat="1" ht="31.5" customHeight="1">
      <c r="A46" s="250">
        <v>42</v>
      </c>
      <c r="B46" s="251" t="s">
        <v>382</v>
      </c>
      <c r="C46" s="255" t="s">
        <v>27</v>
      </c>
      <c r="D46" s="255"/>
      <c r="E46" s="255"/>
      <c r="F46" s="255" t="s">
        <v>167</v>
      </c>
      <c r="G46" s="255"/>
      <c r="H46" s="252">
        <v>3532</v>
      </c>
      <c r="I46" s="252">
        <v>46465</v>
      </c>
      <c r="J46" s="253">
        <f t="shared" si="0"/>
        <v>0.07601420423975035</v>
      </c>
      <c r="K46" s="320">
        <v>86787161</v>
      </c>
      <c r="L46" s="252">
        <f>K46/H46</f>
        <v>24571.67638731597</v>
      </c>
      <c r="M46" s="254" t="s">
        <v>383</v>
      </c>
      <c r="N46" s="198"/>
    </row>
    <row r="47" spans="1:14" s="7" customFormat="1" ht="55.5" customHeight="1">
      <c r="A47" s="250">
        <v>43</v>
      </c>
      <c r="B47" s="251" t="s">
        <v>384</v>
      </c>
      <c r="C47" s="255" t="s">
        <v>27</v>
      </c>
      <c r="D47" s="255"/>
      <c r="E47" s="255" t="s">
        <v>186</v>
      </c>
      <c r="F47" s="255"/>
      <c r="G47" s="255"/>
      <c r="H47" s="252">
        <v>32</v>
      </c>
      <c r="I47" s="252">
        <v>11706</v>
      </c>
      <c r="J47" s="253">
        <f t="shared" si="0"/>
        <v>0.0027336408679309756</v>
      </c>
      <c r="K47" s="252"/>
      <c r="L47" s="252"/>
      <c r="M47" s="254" t="s">
        <v>385</v>
      </c>
      <c r="N47" s="198"/>
    </row>
    <row r="48" spans="1:13" ht="18" thickBot="1">
      <c r="A48" s="41"/>
      <c r="B48" s="81" t="s">
        <v>457</v>
      </c>
      <c r="C48" s="80">
        <f aca="true" t="shared" si="2" ref="C48:K48">SUM(C5:C47)</f>
        <v>0</v>
      </c>
      <c r="D48" s="75">
        <f t="shared" si="2"/>
        <v>0</v>
      </c>
      <c r="E48" s="75">
        <f t="shared" si="2"/>
        <v>0</v>
      </c>
      <c r="F48" s="75">
        <f t="shared" si="2"/>
        <v>0</v>
      </c>
      <c r="G48" s="75">
        <f t="shared" si="2"/>
        <v>0</v>
      </c>
      <c r="H48" s="76">
        <f t="shared" si="2"/>
        <v>13002</v>
      </c>
      <c r="I48" s="76">
        <f t="shared" si="2"/>
        <v>1446336</v>
      </c>
      <c r="J48" s="77">
        <f t="shared" si="0"/>
        <v>0.00898961237222886</v>
      </c>
      <c r="K48" s="76">
        <f t="shared" si="2"/>
        <v>143561802</v>
      </c>
      <c r="L48" s="78">
        <f>K48/H48</f>
        <v>11041.51684356253</v>
      </c>
      <c r="M48" s="79"/>
    </row>
  </sheetData>
  <sheetProtection/>
  <mergeCells count="11">
    <mergeCell ref="A2:A4"/>
    <mergeCell ref="B2:B4"/>
    <mergeCell ref="C2:M2"/>
    <mergeCell ref="K3:K4"/>
    <mergeCell ref="L3:L4"/>
    <mergeCell ref="M3:M4"/>
    <mergeCell ref="B1:M1"/>
    <mergeCell ref="D3:G3"/>
    <mergeCell ref="H3:H4"/>
    <mergeCell ref="I3:I4"/>
    <mergeCell ref="J3:J4"/>
  </mergeCells>
  <printOptions/>
  <pageMargins left="0.5905511811023623" right="0.2755905511811024" top="0.5511811023622047" bottom="0.3937007874015748" header="0.35433070866141736" footer="0.1968503937007874"/>
  <pageSetup fitToHeight="2" horizontalDpi="600" verticalDpi="600" orientation="portrait" paperSize="9" scale="75" r:id="rId1"/>
</worksheet>
</file>

<file path=xl/worksheets/sheet2.xml><?xml version="1.0" encoding="utf-8"?>
<worksheet xmlns="http://schemas.openxmlformats.org/spreadsheetml/2006/main" xmlns:r="http://schemas.openxmlformats.org/officeDocument/2006/relationships">
  <dimension ref="A1:S50"/>
  <sheetViews>
    <sheetView zoomScalePageLayoutView="0" workbookViewId="0" topLeftCell="A1">
      <pane xSplit="1" ySplit="4" topLeftCell="H5" activePane="bottomRight" state="frozen"/>
      <selection pane="topLeft" activeCell="A1" sqref="A1"/>
      <selection pane="topRight" activeCell="C1" sqref="C1"/>
      <selection pane="bottomLeft" activeCell="A5" sqref="A5"/>
      <selection pane="bottomRight" activeCell="P39" sqref="P39"/>
    </sheetView>
  </sheetViews>
  <sheetFormatPr defaultColWidth="9.00390625" defaultRowHeight="13.5"/>
  <cols>
    <col min="1" max="1" width="12.625" style="1" customWidth="1"/>
    <col min="2" max="2" width="9.50390625" style="1" customWidth="1"/>
    <col min="3" max="3" width="9.125" style="1" customWidth="1"/>
    <col min="4" max="18" width="9.125" style="0" customWidth="1"/>
    <col min="19" max="19" width="6.375" style="337" customWidth="1"/>
  </cols>
  <sheetData>
    <row r="1" spans="1:18" ht="21" customHeight="1">
      <c r="A1" s="97"/>
      <c r="B1" s="97"/>
      <c r="C1" s="97"/>
      <c r="D1" s="618" t="s">
        <v>4</v>
      </c>
      <c r="E1" s="618"/>
      <c r="F1" s="618"/>
      <c r="G1" s="618"/>
      <c r="H1" s="618"/>
      <c r="I1" s="618"/>
      <c r="J1" s="618"/>
      <c r="K1" s="619"/>
      <c r="L1" s="619"/>
      <c r="M1" s="619"/>
      <c r="N1" s="619"/>
      <c r="O1" s="619"/>
      <c r="P1" s="619"/>
      <c r="Q1" s="98"/>
      <c r="R1" s="96"/>
    </row>
    <row r="2" spans="1:18" ht="17.25" customHeight="1" thickBot="1">
      <c r="A2" s="97"/>
      <c r="B2" s="97"/>
      <c r="C2" s="97"/>
      <c r="D2" s="114"/>
      <c r="E2" s="114"/>
      <c r="F2" s="620" t="s">
        <v>5</v>
      </c>
      <c r="G2" s="621"/>
      <c r="H2" s="621"/>
      <c r="I2" s="621"/>
      <c r="J2" s="621"/>
      <c r="K2" s="621"/>
      <c r="L2" s="113"/>
      <c r="M2" s="99"/>
      <c r="N2" s="99"/>
      <c r="O2" s="99"/>
      <c r="P2" s="99"/>
      <c r="Q2" s="99"/>
      <c r="R2" s="96"/>
    </row>
    <row r="3" spans="1:18" ht="16.5" customHeight="1">
      <c r="A3" s="629"/>
      <c r="B3" s="123" t="s">
        <v>253</v>
      </c>
      <c r="C3" s="622" t="s">
        <v>254</v>
      </c>
      <c r="D3" s="623"/>
      <c r="E3" s="624"/>
      <c r="F3" s="625" t="s">
        <v>280</v>
      </c>
      <c r="G3" s="623"/>
      <c r="H3" s="623"/>
      <c r="I3" s="631" t="s">
        <v>263</v>
      </c>
      <c r="J3" s="625" t="s">
        <v>257</v>
      </c>
      <c r="K3" s="623"/>
      <c r="L3" s="623"/>
      <c r="M3" s="622" t="s">
        <v>258</v>
      </c>
      <c r="N3" s="623"/>
      <c r="O3" s="624"/>
      <c r="P3" s="625" t="s">
        <v>259</v>
      </c>
      <c r="Q3" s="623"/>
      <c r="R3" s="626"/>
    </row>
    <row r="4" spans="1:18" ht="29.25" customHeight="1" thickBot="1">
      <c r="A4" s="630"/>
      <c r="B4" s="124" t="s">
        <v>116</v>
      </c>
      <c r="C4" s="125" t="s">
        <v>255</v>
      </c>
      <c r="D4" s="116" t="s">
        <v>256</v>
      </c>
      <c r="E4" s="126" t="s">
        <v>498</v>
      </c>
      <c r="F4" s="122" t="s">
        <v>255</v>
      </c>
      <c r="G4" s="116" t="s">
        <v>256</v>
      </c>
      <c r="H4" s="129" t="s">
        <v>498</v>
      </c>
      <c r="I4" s="632"/>
      <c r="J4" s="122" t="s">
        <v>255</v>
      </c>
      <c r="K4" s="116" t="s">
        <v>256</v>
      </c>
      <c r="L4" s="129" t="s">
        <v>498</v>
      </c>
      <c r="M4" s="125" t="s">
        <v>255</v>
      </c>
      <c r="N4" s="116" t="s">
        <v>256</v>
      </c>
      <c r="O4" s="126" t="s">
        <v>498</v>
      </c>
      <c r="P4" s="122" t="s">
        <v>255</v>
      </c>
      <c r="Q4" s="116" t="s">
        <v>256</v>
      </c>
      <c r="R4" s="117" t="s">
        <v>498</v>
      </c>
    </row>
    <row r="5" spans="1:19" s="7" customFormat="1" ht="16.5" customHeight="1">
      <c r="A5" s="393" t="s">
        <v>326</v>
      </c>
      <c r="B5" s="443">
        <f>C5+F5+J5+M5+P5</f>
        <v>486721</v>
      </c>
      <c r="C5" s="444">
        <v>315027</v>
      </c>
      <c r="D5" s="394">
        <f>C5/B5</f>
        <v>0.6472434926785571</v>
      </c>
      <c r="E5" s="395"/>
      <c r="F5" s="453">
        <v>94492</v>
      </c>
      <c r="G5" s="394">
        <f>F5/B5</f>
        <v>0.1941399693047968</v>
      </c>
      <c r="H5" s="396"/>
      <c r="I5" s="397">
        <f>(C5+F5)/B5</f>
        <v>0.8413834619833539</v>
      </c>
      <c r="J5" s="443">
        <v>39505</v>
      </c>
      <c r="K5" s="398">
        <f>J5/B5</f>
        <v>0.08116559589580068</v>
      </c>
      <c r="L5" s="395"/>
      <c r="M5" s="443">
        <v>16395</v>
      </c>
      <c r="N5" s="394">
        <f>M5/B5</f>
        <v>0.03368459548694221</v>
      </c>
      <c r="O5" s="395"/>
      <c r="P5" s="443">
        <v>21302</v>
      </c>
      <c r="Q5" s="398">
        <f>P5/B5</f>
        <v>0.0437663466339032</v>
      </c>
      <c r="R5" s="395"/>
      <c r="S5" s="338"/>
    </row>
    <row r="6" spans="1:19" s="7" customFormat="1" ht="13.5" customHeight="1">
      <c r="A6" s="202" t="s">
        <v>417</v>
      </c>
      <c r="B6" s="445">
        <f>C6+F6+J6+M6+P6</f>
        <v>0</v>
      </c>
      <c r="C6" s="446"/>
      <c r="D6" s="203" t="e">
        <f>C6/B6</f>
        <v>#DIV/0!</v>
      </c>
      <c r="E6" s="204"/>
      <c r="F6" s="454"/>
      <c r="G6" s="205" t="e">
        <f>F6/B6</f>
        <v>#DIV/0!</v>
      </c>
      <c r="H6" s="206"/>
      <c r="I6" s="207" t="e">
        <f>(C6+F6)/B6</f>
        <v>#DIV/0!</v>
      </c>
      <c r="J6" s="454"/>
      <c r="K6" s="205" t="e">
        <f>J6/B6</f>
        <v>#DIV/0!</v>
      </c>
      <c r="L6" s="204"/>
      <c r="M6" s="454"/>
      <c r="N6" s="203" t="e">
        <f>M6/B6</f>
        <v>#DIV/0!</v>
      </c>
      <c r="O6" s="204"/>
      <c r="P6" s="454"/>
      <c r="Q6" s="205" t="e">
        <f>P6/B6</f>
        <v>#DIV/0!</v>
      </c>
      <c r="R6" s="204"/>
      <c r="S6" s="338" t="s">
        <v>169</v>
      </c>
    </row>
    <row r="7" spans="1:19" s="7" customFormat="1" ht="13.5" customHeight="1">
      <c r="A7" s="118" t="s">
        <v>418</v>
      </c>
      <c r="B7" s="447">
        <v>15691</v>
      </c>
      <c r="C7" s="448"/>
      <c r="D7" s="112"/>
      <c r="E7" s="127"/>
      <c r="F7" s="447"/>
      <c r="G7" s="201"/>
      <c r="H7" s="130"/>
      <c r="I7" s="167"/>
      <c r="J7" s="447"/>
      <c r="K7" s="201"/>
      <c r="L7" s="127"/>
      <c r="M7" s="447"/>
      <c r="N7" s="112"/>
      <c r="O7" s="127"/>
      <c r="P7" s="447"/>
      <c r="Q7" s="201"/>
      <c r="R7" s="115"/>
      <c r="S7" s="338" t="s">
        <v>108</v>
      </c>
    </row>
    <row r="8" spans="1:19" s="7" customFormat="1" ht="13.5" customHeight="1">
      <c r="A8" s="118" t="s">
        <v>405</v>
      </c>
      <c r="B8" s="447">
        <v>3561</v>
      </c>
      <c r="C8" s="448"/>
      <c r="D8" s="112"/>
      <c r="E8" s="127"/>
      <c r="F8" s="447"/>
      <c r="G8" s="201"/>
      <c r="H8" s="130"/>
      <c r="I8" s="167"/>
      <c r="J8" s="447"/>
      <c r="K8" s="201"/>
      <c r="L8" s="127"/>
      <c r="M8" s="447"/>
      <c r="N8" s="112"/>
      <c r="O8" s="127"/>
      <c r="P8" s="447"/>
      <c r="Q8" s="201"/>
      <c r="R8" s="115"/>
      <c r="S8" s="338" t="s">
        <v>108</v>
      </c>
    </row>
    <row r="9" spans="1:19" s="7" customFormat="1" ht="13.5" customHeight="1">
      <c r="A9" s="118" t="s">
        <v>407</v>
      </c>
      <c r="B9" s="447">
        <v>1995</v>
      </c>
      <c r="C9" s="448"/>
      <c r="D9" s="112"/>
      <c r="E9" s="127"/>
      <c r="F9" s="447"/>
      <c r="G9" s="201"/>
      <c r="H9" s="130"/>
      <c r="I9" s="167"/>
      <c r="J9" s="447"/>
      <c r="K9" s="201"/>
      <c r="L9" s="127"/>
      <c r="M9" s="447"/>
      <c r="N9" s="112"/>
      <c r="O9" s="127"/>
      <c r="P9" s="447"/>
      <c r="Q9" s="201"/>
      <c r="R9" s="115"/>
      <c r="S9" s="338" t="s">
        <v>108</v>
      </c>
    </row>
    <row r="10" spans="1:19" s="7" customFormat="1" ht="13.5" customHeight="1">
      <c r="A10" s="118" t="s">
        <v>419</v>
      </c>
      <c r="B10" s="447">
        <f>C10+F10+J10+M10+P10</f>
        <v>20435</v>
      </c>
      <c r="C10" s="448">
        <v>9356</v>
      </c>
      <c r="D10" s="112">
        <f>C10/B10</f>
        <v>0.457841937851725</v>
      </c>
      <c r="E10" s="127">
        <v>0.8336</v>
      </c>
      <c r="F10" s="447">
        <v>4641</v>
      </c>
      <c r="G10" s="201">
        <f>F10/B10</f>
        <v>0.22711034988989479</v>
      </c>
      <c r="H10" s="130">
        <v>0.8942</v>
      </c>
      <c r="I10" s="167">
        <f>(C10+F10)/B10</f>
        <v>0.6849522877416198</v>
      </c>
      <c r="J10" s="447">
        <v>2407</v>
      </c>
      <c r="K10" s="201">
        <f>J10/B10</f>
        <v>0.11778810863714216</v>
      </c>
      <c r="L10" s="127">
        <v>0.8831</v>
      </c>
      <c r="M10" s="447">
        <v>1312</v>
      </c>
      <c r="N10" s="112">
        <f>M10/B10</f>
        <v>0.06420357230242231</v>
      </c>
      <c r="O10" s="127">
        <v>0.9193</v>
      </c>
      <c r="P10" s="447">
        <v>2719</v>
      </c>
      <c r="Q10" s="201">
        <f>P10/B10</f>
        <v>0.13305603131881577</v>
      </c>
      <c r="R10" s="115">
        <v>0.9441</v>
      </c>
      <c r="S10" s="338"/>
    </row>
    <row r="11" spans="1:19" s="7" customFormat="1" ht="13.5" customHeight="1">
      <c r="A11" s="118" t="s">
        <v>420</v>
      </c>
      <c r="B11" s="447">
        <v>55628</v>
      </c>
      <c r="C11" s="448"/>
      <c r="D11" s="112"/>
      <c r="E11" s="127"/>
      <c r="F11" s="447"/>
      <c r="G11" s="201"/>
      <c r="H11" s="130"/>
      <c r="I11" s="167"/>
      <c r="J11" s="447"/>
      <c r="K11" s="201"/>
      <c r="L11" s="127"/>
      <c r="M11" s="447"/>
      <c r="N11" s="112"/>
      <c r="O11" s="127"/>
      <c r="P11" s="447"/>
      <c r="Q11" s="201"/>
      <c r="R11" s="115"/>
      <c r="S11" s="338" t="s">
        <v>108</v>
      </c>
    </row>
    <row r="12" spans="1:19" s="7" customFormat="1" ht="13.5" customHeight="1">
      <c r="A12" s="118" t="s">
        <v>408</v>
      </c>
      <c r="B12" s="447">
        <v>4290</v>
      </c>
      <c r="C12" s="448"/>
      <c r="D12" s="112"/>
      <c r="E12" s="127"/>
      <c r="F12" s="447"/>
      <c r="G12" s="201"/>
      <c r="H12" s="130"/>
      <c r="I12" s="167"/>
      <c r="J12" s="447"/>
      <c r="K12" s="201"/>
      <c r="L12" s="127"/>
      <c r="M12" s="447"/>
      <c r="N12" s="112"/>
      <c r="O12" s="127"/>
      <c r="P12" s="447"/>
      <c r="Q12" s="201"/>
      <c r="R12" s="91"/>
      <c r="S12" s="338" t="s">
        <v>108</v>
      </c>
    </row>
    <row r="13" spans="1:19" s="7" customFormat="1" ht="13.5" customHeight="1">
      <c r="A13" s="118" t="s">
        <v>421</v>
      </c>
      <c r="B13" s="447">
        <f>C13+F13+J13+M13+P13</f>
        <v>40343</v>
      </c>
      <c r="C13" s="448">
        <v>21831</v>
      </c>
      <c r="D13" s="112">
        <f>C13/B13</f>
        <v>0.5411347693527997</v>
      </c>
      <c r="E13" s="127"/>
      <c r="F13" s="447">
        <v>9557</v>
      </c>
      <c r="G13" s="201">
        <f>F13/B13</f>
        <v>0.23689363706219171</v>
      </c>
      <c r="H13" s="130"/>
      <c r="I13" s="167">
        <f>(C13+F13)/B13</f>
        <v>0.7780284064149915</v>
      </c>
      <c r="J13" s="447">
        <v>4429</v>
      </c>
      <c r="K13" s="201">
        <f>J13/B13</f>
        <v>0.10978360558213321</v>
      </c>
      <c r="L13" s="127"/>
      <c r="M13" s="447">
        <v>1994</v>
      </c>
      <c r="N13" s="112">
        <f>M13/B13</f>
        <v>0.049426170587214636</v>
      </c>
      <c r="O13" s="127"/>
      <c r="P13" s="447">
        <v>2532</v>
      </c>
      <c r="Q13" s="201">
        <f>P13/B13</f>
        <v>0.06276181741566071</v>
      </c>
      <c r="R13" s="115"/>
      <c r="S13" s="338"/>
    </row>
    <row r="14" spans="1:19" s="7" customFormat="1" ht="13.5" customHeight="1">
      <c r="A14" s="208" t="s">
        <v>422</v>
      </c>
      <c r="B14" s="445">
        <f>C14+F14+J14+M14+P14</f>
        <v>0</v>
      </c>
      <c r="C14" s="449"/>
      <c r="D14" s="203" t="e">
        <f>C14/B14</f>
        <v>#DIV/0!</v>
      </c>
      <c r="E14" s="209"/>
      <c r="F14" s="445"/>
      <c r="G14" s="205" t="e">
        <f>F14/B14</f>
        <v>#DIV/0!</v>
      </c>
      <c r="H14" s="206"/>
      <c r="I14" s="207" t="e">
        <f>(C14+F14)/B14</f>
        <v>#DIV/0!</v>
      </c>
      <c r="J14" s="445"/>
      <c r="K14" s="205" t="e">
        <f>J14/B14</f>
        <v>#DIV/0!</v>
      </c>
      <c r="L14" s="209"/>
      <c r="M14" s="445"/>
      <c r="N14" s="203" t="e">
        <f>M14/B14</f>
        <v>#DIV/0!</v>
      </c>
      <c r="O14" s="209"/>
      <c r="P14" s="445"/>
      <c r="Q14" s="205" t="e">
        <f>P14/B14</f>
        <v>#DIV/0!</v>
      </c>
      <c r="R14" s="210"/>
      <c r="S14" s="338" t="s">
        <v>22</v>
      </c>
    </row>
    <row r="15" spans="1:19" s="7" customFormat="1" ht="13.5" customHeight="1">
      <c r="A15" s="118" t="s">
        <v>433</v>
      </c>
      <c r="B15" s="447">
        <v>14673</v>
      </c>
      <c r="C15" s="448"/>
      <c r="D15" s="112"/>
      <c r="E15" s="127"/>
      <c r="F15" s="447"/>
      <c r="G15" s="201"/>
      <c r="H15" s="130"/>
      <c r="I15" s="167"/>
      <c r="J15" s="447"/>
      <c r="K15" s="201"/>
      <c r="L15" s="127"/>
      <c r="M15" s="447"/>
      <c r="N15" s="112"/>
      <c r="O15" s="127"/>
      <c r="P15" s="447"/>
      <c r="Q15" s="201"/>
      <c r="R15" s="115"/>
      <c r="S15" s="338" t="s">
        <v>108</v>
      </c>
    </row>
    <row r="16" spans="1:19" s="7" customFormat="1" ht="13.5" customHeight="1">
      <c r="A16" s="118" t="s">
        <v>434</v>
      </c>
      <c r="B16" s="447">
        <f>C16+F16+J16+M16+P16</f>
        <v>31131</v>
      </c>
      <c r="C16" s="448">
        <v>20436</v>
      </c>
      <c r="D16" s="112">
        <f>C16/B16</f>
        <v>0.6564517683338151</v>
      </c>
      <c r="E16" s="127"/>
      <c r="F16" s="447">
        <v>6123</v>
      </c>
      <c r="G16" s="201">
        <f>F16/B16</f>
        <v>0.19668497639009347</v>
      </c>
      <c r="H16" s="130"/>
      <c r="I16" s="167">
        <f>(C16+F16)/B16</f>
        <v>0.8531367447239087</v>
      </c>
      <c r="J16" s="447">
        <v>2393</v>
      </c>
      <c r="K16" s="201">
        <f>J16/B16</f>
        <v>0.0768687160707976</v>
      </c>
      <c r="L16" s="127"/>
      <c r="M16" s="447">
        <v>919</v>
      </c>
      <c r="N16" s="112">
        <f>M16/B16</f>
        <v>0.0295204137355048</v>
      </c>
      <c r="O16" s="127"/>
      <c r="P16" s="447">
        <v>1260</v>
      </c>
      <c r="Q16" s="201">
        <f>P16/B16</f>
        <v>0.04047412546978896</v>
      </c>
      <c r="R16" s="115"/>
      <c r="S16" s="338"/>
    </row>
    <row r="17" spans="1:19" s="7" customFormat="1" ht="13.5" customHeight="1">
      <c r="A17" s="118" t="s">
        <v>435</v>
      </c>
      <c r="B17" s="447">
        <v>25727</v>
      </c>
      <c r="C17" s="448"/>
      <c r="D17" s="112"/>
      <c r="E17" s="127"/>
      <c r="F17" s="447"/>
      <c r="G17" s="201"/>
      <c r="H17" s="130"/>
      <c r="I17" s="167"/>
      <c r="J17" s="447"/>
      <c r="K17" s="201"/>
      <c r="L17" s="127"/>
      <c r="M17" s="447"/>
      <c r="N17" s="112"/>
      <c r="O17" s="127"/>
      <c r="P17" s="447"/>
      <c r="Q17" s="201"/>
      <c r="R17" s="115"/>
      <c r="S17" s="338" t="s">
        <v>108</v>
      </c>
    </row>
    <row r="18" spans="1:19" s="7" customFormat="1" ht="13.5" customHeight="1">
      <c r="A18" s="118" t="s">
        <v>436</v>
      </c>
      <c r="B18" s="447">
        <v>22530</v>
      </c>
      <c r="C18" s="448"/>
      <c r="D18" s="112"/>
      <c r="E18" s="127"/>
      <c r="F18" s="447"/>
      <c r="G18" s="201"/>
      <c r="H18" s="130"/>
      <c r="I18" s="167"/>
      <c r="J18" s="447"/>
      <c r="K18" s="201"/>
      <c r="L18" s="127"/>
      <c r="M18" s="447"/>
      <c r="N18" s="112"/>
      <c r="O18" s="127"/>
      <c r="P18" s="447"/>
      <c r="Q18" s="201"/>
      <c r="R18" s="115"/>
      <c r="S18" s="338" t="s">
        <v>108</v>
      </c>
    </row>
    <row r="19" spans="1:19" s="7" customFormat="1" ht="13.5" customHeight="1">
      <c r="A19" s="118" t="s">
        <v>392</v>
      </c>
      <c r="B19" s="447">
        <v>9171</v>
      </c>
      <c r="C19" s="450"/>
      <c r="D19" s="112"/>
      <c r="E19" s="492"/>
      <c r="F19" s="455"/>
      <c r="G19" s="201"/>
      <c r="H19" s="493"/>
      <c r="I19" s="167"/>
      <c r="J19" s="455"/>
      <c r="K19" s="201"/>
      <c r="L19" s="492"/>
      <c r="M19" s="455"/>
      <c r="N19" s="112"/>
      <c r="O19" s="492"/>
      <c r="P19" s="455"/>
      <c r="Q19" s="201"/>
      <c r="R19" s="492"/>
      <c r="S19" s="338" t="s">
        <v>108</v>
      </c>
    </row>
    <row r="20" spans="1:19" s="7" customFormat="1" ht="13.5" customHeight="1">
      <c r="A20" s="118" t="s">
        <v>437</v>
      </c>
      <c r="B20" s="447">
        <v>42099</v>
      </c>
      <c r="C20" s="448"/>
      <c r="D20" s="112"/>
      <c r="E20" s="127"/>
      <c r="F20" s="447"/>
      <c r="G20" s="201"/>
      <c r="H20" s="130"/>
      <c r="I20" s="167"/>
      <c r="J20" s="447"/>
      <c r="K20" s="201"/>
      <c r="L20" s="127"/>
      <c r="M20" s="447"/>
      <c r="N20" s="112"/>
      <c r="O20" s="127"/>
      <c r="P20" s="447"/>
      <c r="Q20" s="201"/>
      <c r="R20" s="115"/>
      <c r="S20" s="338" t="s">
        <v>108</v>
      </c>
    </row>
    <row r="21" spans="1:19" s="7" customFormat="1" ht="13.5" customHeight="1">
      <c r="A21" s="118" t="s">
        <v>438</v>
      </c>
      <c r="B21" s="447">
        <f>C21+F21+J21+M21+P21</f>
        <v>61778</v>
      </c>
      <c r="C21" s="448">
        <v>33528</v>
      </c>
      <c r="D21" s="112">
        <f>C21/B21</f>
        <v>0.5427174722393084</v>
      </c>
      <c r="E21" s="127">
        <v>0.7687</v>
      </c>
      <c r="F21" s="447">
        <v>15140</v>
      </c>
      <c r="G21" s="201">
        <f>F21/B21</f>
        <v>0.2450710608954644</v>
      </c>
      <c r="H21" s="130">
        <v>0.8286</v>
      </c>
      <c r="I21" s="167">
        <f>(C21+F21)/B21</f>
        <v>0.7877885331347729</v>
      </c>
      <c r="J21" s="447">
        <v>6979</v>
      </c>
      <c r="K21" s="201">
        <f>J21/B21</f>
        <v>0.1129690180970572</v>
      </c>
      <c r="L21" s="127">
        <v>0.8136</v>
      </c>
      <c r="M21" s="447">
        <v>2862</v>
      </c>
      <c r="N21" s="112">
        <f>M21/B21</f>
        <v>0.046327171484994656</v>
      </c>
      <c r="O21" s="127">
        <v>0.826</v>
      </c>
      <c r="P21" s="447">
        <v>3269</v>
      </c>
      <c r="Q21" s="201">
        <f>P21/B21</f>
        <v>0.052915277283175244</v>
      </c>
      <c r="R21" s="115">
        <v>0.851</v>
      </c>
      <c r="S21" s="338"/>
    </row>
    <row r="22" spans="1:19" s="7" customFormat="1" ht="13.5" customHeight="1">
      <c r="A22" s="118" t="s">
        <v>439</v>
      </c>
      <c r="B22" s="447">
        <f>C22+F22+J22+M22+P22</f>
        <v>11055</v>
      </c>
      <c r="C22" s="448">
        <v>5805</v>
      </c>
      <c r="D22" s="112">
        <f>C22/B22</f>
        <v>0.5251017639077341</v>
      </c>
      <c r="E22" s="127"/>
      <c r="F22" s="447">
        <v>2722</v>
      </c>
      <c r="G22" s="201">
        <f>F22/B22</f>
        <v>0.24622342831298055</v>
      </c>
      <c r="H22" s="130"/>
      <c r="I22" s="167">
        <f>(C22+F22)/B22</f>
        <v>0.7713251922207146</v>
      </c>
      <c r="J22" s="447">
        <v>1307</v>
      </c>
      <c r="K22" s="201">
        <f>J22/B22</f>
        <v>0.11822704658525554</v>
      </c>
      <c r="L22" s="127"/>
      <c r="M22" s="447">
        <v>566</v>
      </c>
      <c r="N22" s="112">
        <f>M22/B22</f>
        <v>0.051198552691090006</v>
      </c>
      <c r="O22" s="127"/>
      <c r="P22" s="447">
        <v>655</v>
      </c>
      <c r="Q22" s="201">
        <f>P22/B22</f>
        <v>0.05924920850293985</v>
      </c>
      <c r="R22" s="115"/>
      <c r="S22" s="338"/>
    </row>
    <row r="23" spans="1:19" s="7" customFormat="1" ht="13.5" customHeight="1">
      <c r="A23" s="118" t="s">
        <v>440</v>
      </c>
      <c r="B23" s="447">
        <f>C23+F23+J23+M23+P23</f>
        <v>89508</v>
      </c>
      <c r="C23" s="448">
        <v>58977</v>
      </c>
      <c r="D23" s="112">
        <f>C23/B23</f>
        <v>0.6589019975868079</v>
      </c>
      <c r="E23" s="127">
        <v>0.6686</v>
      </c>
      <c r="F23" s="447">
        <v>14821</v>
      </c>
      <c r="G23" s="201">
        <f>F23/B23</f>
        <v>0.16558296465120437</v>
      </c>
      <c r="H23" s="130">
        <v>0.6652</v>
      </c>
      <c r="I23" s="167">
        <f>(C23+F23)/B23</f>
        <v>0.8244849622380123</v>
      </c>
      <c r="J23" s="447">
        <v>6815</v>
      </c>
      <c r="K23" s="201">
        <f>J23/B23</f>
        <v>0.07613844572552174</v>
      </c>
      <c r="L23" s="127">
        <v>0.6606</v>
      </c>
      <c r="M23" s="447">
        <v>3323</v>
      </c>
      <c r="N23" s="112">
        <f>M23/B23</f>
        <v>0.03712517316887876</v>
      </c>
      <c r="O23" s="127">
        <v>0.7066</v>
      </c>
      <c r="P23" s="447">
        <v>5572</v>
      </c>
      <c r="Q23" s="201">
        <f>P23/B23</f>
        <v>0.062251418867587255</v>
      </c>
      <c r="R23" s="115">
        <v>0.8072</v>
      </c>
      <c r="S23" s="338"/>
    </row>
    <row r="24" spans="1:19" s="7" customFormat="1" ht="13.5" customHeight="1">
      <c r="A24" s="118" t="s">
        <v>441</v>
      </c>
      <c r="B24" s="447">
        <f>C24+F24+J24+M24+P24</f>
        <v>51419</v>
      </c>
      <c r="C24" s="448">
        <v>30695</v>
      </c>
      <c r="D24" s="112">
        <f>C24/B24</f>
        <v>0.5969583227989653</v>
      </c>
      <c r="E24" s="127">
        <v>0.8055</v>
      </c>
      <c r="F24" s="447">
        <v>11336</v>
      </c>
      <c r="G24" s="201">
        <f>F24/B24</f>
        <v>0.22046325288317548</v>
      </c>
      <c r="H24" s="130">
        <v>0.8298</v>
      </c>
      <c r="I24" s="167">
        <f>(C24+F24)/B24</f>
        <v>0.8174215756821408</v>
      </c>
      <c r="J24" s="447">
        <v>4779</v>
      </c>
      <c r="K24" s="201">
        <f>J24/B24</f>
        <v>0.09294229759427448</v>
      </c>
      <c r="L24" s="127">
        <v>0.8242</v>
      </c>
      <c r="M24" s="447">
        <v>1958</v>
      </c>
      <c r="N24" s="112">
        <f>M24/B24</f>
        <v>0.038079309204768666</v>
      </c>
      <c r="O24" s="127">
        <v>0.8579</v>
      </c>
      <c r="P24" s="447">
        <v>2651</v>
      </c>
      <c r="Q24" s="201">
        <f>P24/B24</f>
        <v>0.051556817518816</v>
      </c>
      <c r="R24" s="115">
        <v>0.9386</v>
      </c>
      <c r="S24" s="338"/>
    </row>
    <row r="25" spans="1:19" s="7" customFormat="1" ht="13.5" customHeight="1">
      <c r="A25" s="118" t="s">
        <v>442</v>
      </c>
      <c r="B25" s="447">
        <v>11706</v>
      </c>
      <c r="C25" s="450"/>
      <c r="D25" s="112"/>
      <c r="E25" s="332"/>
      <c r="F25" s="455"/>
      <c r="G25" s="201"/>
      <c r="H25" s="333"/>
      <c r="I25" s="167"/>
      <c r="J25" s="455"/>
      <c r="K25" s="201"/>
      <c r="L25" s="332"/>
      <c r="M25" s="455"/>
      <c r="N25" s="112"/>
      <c r="O25" s="332"/>
      <c r="P25" s="455"/>
      <c r="Q25" s="201"/>
      <c r="R25" s="332"/>
      <c r="S25" s="338" t="s">
        <v>108</v>
      </c>
    </row>
    <row r="26" spans="1:19" s="7" customFormat="1" ht="13.5" customHeight="1">
      <c r="A26" s="118" t="s">
        <v>443</v>
      </c>
      <c r="B26" s="447">
        <f>C26+F26+J26+M26+P26</f>
        <v>25319</v>
      </c>
      <c r="C26" s="448">
        <v>13828</v>
      </c>
      <c r="D26" s="112">
        <f>C26/B26</f>
        <v>0.5461511118132628</v>
      </c>
      <c r="E26" s="127">
        <v>0.8435</v>
      </c>
      <c r="F26" s="447">
        <v>6066</v>
      </c>
      <c r="G26" s="201">
        <f>F26/B26</f>
        <v>0.23958292191634742</v>
      </c>
      <c r="H26" s="130">
        <v>0.8721</v>
      </c>
      <c r="I26" s="167">
        <f>(C26+F26)/B26</f>
        <v>0.7857340337296101</v>
      </c>
      <c r="J26" s="447">
        <v>2519</v>
      </c>
      <c r="K26" s="201">
        <f>J26/B26</f>
        <v>0.09949050120462893</v>
      </c>
      <c r="L26" s="127">
        <v>0.8617</v>
      </c>
      <c r="M26" s="447">
        <v>1142</v>
      </c>
      <c r="N26" s="112">
        <f>M26/B26</f>
        <v>0.04510446700106639</v>
      </c>
      <c r="O26" s="127">
        <v>0.8784</v>
      </c>
      <c r="P26" s="447">
        <v>1764</v>
      </c>
      <c r="Q26" s="201">
        <f>P26/B26</f>
        <v>0.0696709980646945</v>
      </c>
      <c r="R26" s="115">
        <v>0.9396</v>
      </c>
      <c r="S26" s="338"/>
    </row>
    <row r="27" spans="1:19" s="7" customFormat="1" ht="13.5" customHeight="1">
      <c r="A27" s="118" t="s">
        <v>444</v>
      </c>
      <c r="B27" s="447">
        <v>19354</v>
      </c>
      <c r="C27" s="448"/>
      <c r="D27" s="112"/>
      <c r="E27" s="127"/>
      <c r="F27" s="447"/>
      <c r="G27" s="201"/>
      <c r="H27" s="130"/>
      <c r="I27" s="167"/>
      <c r="J27" s="447"/>
      <c r="K27" s="201"/>
      <c r="L27" s="127"/>
      <c r="M27" s="447"/>
      <c r="N27" s="112"/>
      <c r="O27" s="127"/>
      <c r="P27" s="447"/>
      <c r="Q27" s="201"/>
      <c r="R27" s="115"/>
      <c r="S27" s="338" t="s">
        <v>108</v>
      </c>
    </row>
    <row r="28" spans="1:19" s="7" customFormat="1" ht="13.5" customHeight="1">
      <c r="A28" s="118" t="s">
        <v>494</v>
      </c>
      <c r="B28" s="447">
        <f>C28+F28+J28+M28+P28</f>
        <v>11984</v>
      </c>
      <c r="C28" s="448">
        <v>7055</v>
      </c>
      <c r="D28" s="112">
        <f>C28/B28</f>
        <v>0.5887016021361816</v>
      </c>
      <c r="E28" s="127">
        <v>0.8609</v>
      </c>
      <c r="F28" s="447">
        <v>2754</v>
      </c>
      <c r="G28" s="201">
        <f>F28/B28</f>
        <v>0.2298064085447263</v>
      </c>
      <c r="H28" s="130">
        <v>0.8956</v>
      </c>
      <c r="I28" s="167">
        <f>(C28+F28)/B28</f>
        <v>0.8185080106809078</v>
      </c>
      <c r="J28" s="447">
        <v>1140</v>
      </c>
      <c r="K28" s="201">
        <f>J28/B28</f>
        <v>0.09512683578104139</v>
      </c>
      <c r="L28" s="127">
        <v>0.8949</v>
      </c>
      <c r="M28" s="447">
        <v>462</v>
      </c>
      <c r="N28" s="112">
        <f>M28/B28</f>
        <v>0.038551401869158876</v>
      </c>
      <c r="O28" s="127">
        <v>0.9064</v>
      </c>
      <c r="P28" s="447">
        <v>573</v>
      </c>
      <c r="Q28" s="201">
        <f>P28/B28</f>
        <v>0.04781375166889185</v>
      </c>
      <c r="R28" s="115">
        <v>0.9484</v>
      </c>
      <c r="S28" s="338"/>
    </row>
    <row r="29" spans="1:19" s="7" customFormat="1" ht="13.5" customHeight="1">
      <c r="A29" s="118" t="s">
        <v>445</v>
      </c>
      <c r="B29" s="447">
        <f>C29+F29+J29+M29+P29</f>
        <v>8848</v>
      </c>
      <c r="C29" s="448">
        <v>4874</v>
      </c>
      <c r="D29" s="112">
        <f>C29/B29</f>
        <v>0.5508589511754068</v>
      </c>
      <c r="E29" s="127">
        <v>0.8894</v>
      </c>
      <c r="F29" s="447">
        <v>2021</v>
      </c>
      <c r="G29" s="201">
        <f>F29/B29</f>
        <v>0.2284132007233273</v>
      </c>
      <c r="H29" s="130">
        <v>0.9286</v>
      </c>
      <c r="I29" s="167">
        <f>(C29+F29)/B29</f>
        <v>0.7792721518987342</v>
      </c>
      <c r="J29" s="447">
        <v>966</v>
      </c>
      <c r="K29" s="201">
        <f>J29/B29</f>
        <v>0.10917721518987342</v>
      </c>
      <c r="L29" s="127">
        <v>0.9288</v>
      </c>
      <c r="M29" s="447">
        <v>410</v>
      </c>
      <c r="N29" s="112">
        <f>M29/B29</f>
        <v>0.0463381555153707</v>
      </c>
      <c r="O29" s="127">
        <v>0.921</v>
      </c>
      <c r="P29" s="447">
        <v>577</v>
      </c>
      <c r="Q29" s="201">
        <f>P29/B29</f>
        <v>0.0652124773960217</v>
      </c>
      <c r="R29" s="115">
        <v>0.9457</v>
      </c>
      <c r="S29" s="338"/>
    </row>
    <row r="30" spans="1:19" s="7" customFormat="1" ht="13.5" customHeight="1">
      <c r="A30" s="118" t="s">
        <v>446</v>
      </c>
      <c r="B30" s="447">
        <v>18302</v>
      </c>
      <c r="C30" s="450"/>
      <c r="D30" s="112"/>
      <c r="E30" s="332"/>
      <c r="F30" s="455"/>
      <c r="G30" s="201"/>
      <c r="H30" s="333"/>
      <c r="I30" s="167"/>
      <c r="J30" s="455"/>
      <c r="K30" s="201"/>
      <c r="L30" s="332"/>
      <c r="M30" s="455"/>
      <c r="N30" s="112"/>
      <c r="O30" s="332"/>
      <c r="P30" s="455"/>
      <c r="Q30" s="201"/>
      <c r="R30" s="332"/>
      <c r="S30" s="338" t="s">
        <v>108</v>
      </c>
    </row>
    <row r="31" spans="1:19" s="7" customFormat="1" ht="12.75" customHeight="1">
      <c r="A31" s="118" t="s">
        <v>409</v>
      </c>
      <c r="B31" s="447">
        <f>C31+F31+J31+M31+P31</f>
        <v>2019</v>
      </c>
      <c r="C31" s="448">
        <v>1040</v>
      </c>
      <c r="D31" s="112">
        <f>C31/B31</f>
        <v>0.5151064883605745</v>
      </c>
      <c r="E31" s="428"/>
      <c r="F31" s="447">
        <v>511</v>
      </c>
      <c r="G31" s="201">
        <f>F31/B31</f>
        <v>0.2530955918771669</v>
      </c>
      <c r="H31" s="429"/>
      <c r="I31" s="167">
        <f>(C31+F31)/B31</f>
        <v>0.7682020802377415</v>
      </c>
      <c r="J31" s="447">
        <v>229</v>
      </c>
      <c r="K31" s="201">
        <f>J31/B31</f>
        <v>0.11342248637939574</v>
      </c>
      <c r="L31" s="428"/>
      <c r="M31" s="447">
        <v>113</v>
      </c>
      <c r="N31" s="112">
        <f>M31/B31</f>
        <v>0.05596830113917781</v>
      </c>
      <c r="O31" s="428"/>
      <c r="P31" s="447">
        <v>126</v>
      </c>
      <c r="Q31" s="201">
        <f>P31/B31</f>
        <v>0.06240713224368499</v>
      </c>
      <c r="R31" s="428"/>
      <c r="S31" s="338"/>
    </row>
    <row r="32" spans="1:19" s="7" customFormat="1" ht="13.5" customHeight="1">
      <c r="A32" s="118" t="s">
        <v>410</v>
      </c>
      <c r="B32" s="447">
        <v>2465</v>
      </c>
      <c r="C32" s="448"/>
      <c r="D32" s="112"/>
      <c r="E32" s="127"/>
      <c r="F32" s="447"/>
      <c r="G32" s="201"/>
      <c r="H32" s="130"/>
      <c r="I32" s="167"/>
      <c r="J32" s="447"/>
      <c r="K32" s="201"/>
      <c r="L32" s="127"/>
      <c r="M32" s="447"/>
      <c r="N32" s="112"/>
      <c r="O32" s="127"/>
      <c r="P32" s="447"/>
      <c r="Q32" s="201"/>
      <c r="R32" s="91"/>
      <c r="S32" s="338" t="s">
        <v>108</v>
      </c>
    </row>
    <row r="33" spans="1:19" s="7" customFormat="1" ht="13.5" customHeight="1">
      <c r="A33" s="118" t="s">
        <v>411</v>
      </c>
      <c r="B33" s="447">
        <v>1068</v>
      </c>
      <c r="C33" s="450"/>
      <c r="D33" s="112"/>
      <c r="E33" s="285"/>
      <c r="F33" s="455"/>
      <c r="G33" s="201"/>
      <c r="H33" s="286"/>
      <c r="I33" s="167"/>
      <c r="J33" s="455"/>
      <c r="K33" s="201"/>
      <c r="L33" s="285"/>
      <c r="M33" s="455"/>
      <c r="N33" s="112"/>
      <c r="O33" s="285"/>
      <c r="P33" s="455"/>
      <c r="Q33" s="201"/>
      <c r="R33" s="285"/>
      <c r="S33" s="338" t="s">
        <v>108</v>
      </c>
    </row>
    <row r="34" spans="1:19" s="7" customFormat="1" ht="13.5" customHeight="1">
      <c r="A34" s="118" t="s">
        <v>447</v>
      </c>
      <c r="B34" s="447">
        <f>C34+F34+J34+M34+P34</f>
        <v>17766</v>
      </c>
      <c r="C34" s="448">
        <v>9421</v>
      </c>
      <c r="D34" s="112">
        <f>C34/B34</f>
        <v>0.5302825621974558</v>
      </c>
      <c r="E34" s="127"/>
      <c r="F34" s="447">
        <v>4440</v>
      </c>
      <c r="G34" s="201">
        <f>F34/B34</f>
        <v>0.24991556906450524</v>
      </c>
      <c r="H34" s="130"/>
      <c r="I34" s="167">
        <f>(C34+F34)/B34</f>
        <v>0.780198131261961</v>
      </c>
      <c r="J34" s="447">
        <v>2125</v>
      </c>
      <c r="K34" s="201">
        <f>J34/B34</f>
        <v>0.11961049195091748</v>
      </c>
      <c r="L34" s="127"/>
      <c r="M34" s="447">
        <v>860</v>
      </c>
      <c r="N34" s="112">
        <f>M34/B34</f>
        <v>0.04840706968366543</v>
      </c>
      <c r="O34" s="127"/>
      <c r="P34" s="447">
        <v>920</v>
      </c>
      <c r="Q34" s="201">
        <f>P34/B34</f>
        <v>0.05178430710345604</v>
      </c>
      <c r="R34" s="115"/>
      <c r="S34" s="338"/>
    </row>
    <row r="35" spans="1:19" s="7" customFormat="1" ht="13.5" customHeight="1">
      <c r="A35" s="118" t="s">
        <v>406</v>
      </c>
      <c r="B35" s="447">
        <v>137905</v>
      </c>
      <c r="C35" s="450"/>
      <c r="D35" s="112"/>
      <c r="E35" s="285"/>
      <c r="F35" s="455"/>
      <c r="G35" s="201"/>
      <c r="H35" s="286"/>
      <c r="I35" s="167"/>
      <c r="J35" s="455"/>
      <c r="K35" s="201"/>
      <c r="L35" s="285"/>
      <c r="M35" s="455"/>
      <c r="N35" s="112"/>
      <c r="O35" s="285"/>
      <c r="P35" s="455"/>
      <c r="Q35" s="201"/>
      <c r="R35" s="285"/>
      <c r="S35" s="338" t="s">
        <v>108</v>
      </c>
    </row>
    <row r="36" spans="1:19" s="7" customFormat="1" ht="13.5" customHeight="1">
      <c r="A36" s="118" t="s">
        <v>448</v>
      </c>
      <c r="B36" s="447">
        <v>25767</v>
      </c>
      <c r="C36" s="450"/>
      <c r="D36" s="112"/>
      <c r="E36" s="285"/>
      <c r="F36" s="455"/>
      <c r="G36" s="201"/>
      <c r="H36" s="286"/>
      <c r="I36" s="167"/>
      <c r="J36" s="455"/>
      <c r="K36" s="201"/>
      <c r="L36" s="285"/>
      <c r="M36" s="455"/>
      <c r="N36" s="112"/>
      <c r="O36" s="285"/>
      <c r="P36" s="455"/>
      <c r="Q36" s="201"/>
      <c r="R36" s="285"/>
      <c r="S36" s="338" t="s">
        <v>108</v>
      </c>
    </row>
    <row r="37" spans="1:19" s="7" customFormat="1" ht="13.5" customHeight="1">
      <c r="A37" s="118" t="s">
        <v>412</v>
      </c>
      <c r="B37" s="447">
        <v>9162</v>
      </c>
      <c r="C37" s="448"/>
      <c r="D37" s="112"/>
      <c r="E37" s="127"/>
      <c r="F37" s="447"/>
      <c r="G37" s="201"/>
      <c r="H37" s="130"/>
      <c r="I37" s="167"/>
      <c r="J37" s="447"/>
      <c r="K37" s="201"/>
      <c r="L37" s="127"/>
      <c r="M37" s="447"/>
      <c r="N37" s="112"/>
      <c r="O37" s="127"/>
      <c r="P37" s="447"/>
      <c r="Q37" s="201"/>
      <c r="R37" s="115"/>
      <c r="S37" s="338" t="s">
        <v>108</v>
      </c>
    </row>
    <row r="38" spans="1:19" s="7" customFormat="1" ht="13.5" customHeight="1">
      <c r="A38" s="118" t="s">
        <v>449</v>
      </c>
      <c r="B38" s="447">
        <v>11694</v>
      </c>
      <c r="C38" s="450"/>
      <c r="D38" s="112"/>
      <c r="E38" s="285"/>
      <c r="F38" s="455"/>
      <c r="G38" s="201"/>
      <c r="H38" s="286"/>
      <c r="I38" s="167"/>
      <c r="J38" s="455"/>
      <c r="K38" s="201"/>
      <c r="L38" s="285"/>
      <c r="M38" s="455"/>
      <c r="N38" s="112"/>
      <c r="O38" s="285"/>
      <c r="P38" s="455"/>
      <c r="Q38" s="201"/>
      <c r="R38" s="285"/>
      <c r="S38" s="338" t="s">
        <v>108</v>
      </c>
    </row>
    <row r="39" spans="1:19" s="7" customFormat="1" ht="13.5" customHeight="1">
      <c r="A39" s="118" t="s">
        <v>450</v>
      </c>
      <c r="B39" s="447">
        <f>C39+F39+J39+M39+P39</f>
        <v>2802</v>
      </c>
      <c r="C39" s="448">
        <v>1767</v>
      </c>
      <c r="D39" s="112">
        <f>C39/B39</f>
        <v>0.6306209850107066</v>
      </c>
      <c r="E39" s="127"/>
      <c r="F39" s="447">
        <v>620</v>
      </c>
      <c r="G39" s="201">
        <f>F39/B39</f>
        <v>0.22127052105638828</v>
      </c>
      <c r="H39" s="130"/>
      <c r="I39" s="167">
        <f>(C39+F39)/B39</f>
        <v>0.851891506067095</v>
      </c>
      <c r="J39" s="447">
        <v>214</v>
      </c>
      <c r="K39" s="201">
        <f>J39/B39</f>
        <v>0.07637401855817273</v>
      </c>
      <c r="L39" s="127"/>
      <c r="M39" s="447">
        <v>96</v>
      </c>
      <c r="N39" s="112">
        <f>M39/B39</f>
        <v>0.034261241970021415</v>
      </c>
      <c r="O39" s="127"/>
      <c r="P39" s="447">
        <v>105</v>
      </c>
      <c r="Q39" s="201">
        <f>P39/B39</f>
        <v>0.03747323340471092</v>
      </c>
      <c r="R39" s="115"/>
      <c r="S39" s="338"/>
    </row>
    <row r="40" spans="1:19" s="7" customFormat="1" ht="13.5" customHeight="1">
      <c r="A40" s="118" t="s">
        <v>451</v>
      </c>
      <c r="B40" s="447">
        <v>31837</v>
      </c>
      <c r="C40" s="450"/>
      <c r="D40" s="112"/>
      <c r="E40" s="285"/>
      <c r="F40" s="455"/>
      <c r="G40" s="201"/>
      <c r="H40" s="286"/>
      <c r="I40" s="167"/>
      <c r="J40" s="455"/>
      <c r="K40" s="201"/>
      <c r="L40" s="285"/>
      <c r="M40" s="455"/>
      <c r="N40" s="112"/>
      <c r="O40" s="285"/>
      <c r="P40" s="455"/>
      <c r="Q40" s="201"/>
      <c r="R40" s="285"/>
      <c r="S40" s="338" t="s">
        <v>108</v>
      </c>
    </row>
    <row r="41" spans="1:19" s="7" customFormat="1" ht="13.5" customHeight="1">
      <c r="A41" s="118" t="s">
        <v>452</v>
      </c>
      <c r="B41" s="447">
        <f>C41+F41+J41+M41+P41</f>
        <v>13078</v>
      </c>
      <c r="C41" s="448">
        <v>7890</v>
      </c>
      <c r="D41" s="112">
        <f>C41/B41</f>
        <v>0.6033032573788041</v>
      </c>
      <c r="E41" s="127">
        <v>0.842</v>
      </c>
      <c r="F41" s="447">
        <v>2952</v>
      </c>
      <c r="G41" s="201">
        <f>F41/B41</f>
        <v>0.2257225875516134</v>
      </c>
      <c r="H41" s="130">
        <v>0.89</v>
      </c>
      <c r="I41" s="167">
        <f>(C41+F41)/B41</f>
        <v>0.8290258449304175</v>
      </c>
      <c r="J41" s="447">
        <v>1113</v>
      </c>
      <c r="K41" s="201">
        <f>J41/B41</f>
        <v>0.08510475607891115</v>
      </c>
      <c r="L41" s="127">
        <v>0.876</v>
      </c>
      <c r="M41" s="447">
        <v>461</v>
      </c>
      <c r="N41" s="112">
        <f>M41/B41</f>
        <v>0.035250038232145585</v>
      </c>
      <c r="O41" s="127">
        <v>0.894</v>
      </c>
      <c r="P41" s="447">
        <v>662</v>
      </c>
      <c r="Q41" s="201">
        <f>P41/B41</f>
        <v>0.050619360758525765</v>
      </c>
      <c r="R41" s="115">
        <v>0.954</v>
      </c>
      <c r="S41" s="338"/>
    </row>
    <row r="42" spans="1:19" s="7" customFormat="1" ht="13.5" customHeight="1">
      <c r="A42" s="118" t="s">
        <v>453</v>
      </c>
      <c r="B42" s="447">
        <f>C42+F42+J42+M42+P42</f>
        <v>17531</v>
      </c>
      <c r="C42" s="448">
        <v>9836</v>
      </c>
      <c r="D42" s="112">
        <f>C42/B42</f>
        <v>0.5610632593691176</v>
      </c>
      <c r="E42" s="127">
        <v>0.8357</v>
      </c>
      <c r="F42" s="447">
        <v>4102</v>
      </c>
      <c r="G42" s="201">
        <f>F42/B42</f>
        <v>0.23398551137984142</v>
      </c>
      <c r="H42" s="130">
        <v>0.8806</v>
      </c>
      <c r="I42" s="167">
        <f>(C42+F42)/B42</f>
        <v>0.795048770748959</v>
      </c>
      <c r="J42" s="447">
        <v>1726</v>
      </c>
      <c r="K42" s="201">
        <f>J42/B42</f>
        <v>0.09845416690434088</v>
      </c>
      <c r="L42" s="127">
        <v>0.8763</v>
      </c>
      <c r="M42" s="447">
        <v>715</v>
      </c>
      <c r="N42" s="112">
        <f>M42/B42</f>
        <v>0.040784895328275624</v>
      </c>
      <c r="O42" s="127">
        <v>0.9022</v>
      </c>
      <c r="P42" s="447">
        <v>1152</v>
      </c>
      <c r="Q42" s="201">
        <f>P42/B42</f>
        <v>0.0657121670184245</v>
      </c>
      <c r="R42" s="115">
        <v>0.9386</v>
      </c>
      <c r="S42" s="338"/>
    </row>
    <row r="43" spans="1:19" s="7" customFormat="1" ht="13.5" customHeight="1">
      <c r="A43" s="118" t="s">
        <v>413</v>
      </c>
      <c r="B43" s="447">
        <v>1151</v>
      </c>
      <c r="C43" s="448"/>
      <c r="D43" s="112"/>
      <c r="E43" s="127"/>
      <c r="F43" s="447"/>
      <c r="G43" s="201"/>
      <c r="H43" s="130"/>
      <c r="I43" s="167"/>
      <c r="J43" s="447"/>
      <c r="K43" s="201"/>
      <c r="L43" s="127"/>
      <c r="M43" s="447"/>
      <c r="N43" s="112"/>
      <c r="O43" s="127"/>
      <c r="P43" s="447"/>
      <c r="Q43" s="201"/>
      <c r="R43" s="115"/>
      <c r="S43" s="338" t="s">
        <v>108</v>
      </c>
    </row>
    <row r="44" spans="1:19" s="7" customFormat="1" ht="13.5" customHeight="1">
      <c r="A44" s="118" t="s">
        <v>414</v>
      </c>
      <c r="B44" s="447">
        <v>6310</v>
      </c>
      <c r="C44" s="448"/>
      <c r="D44" s="112"/>
      <c r="E44" s="127"/>
      <c r="F44" s="447"/>
      <c r="G44" s="201"/>
      <c r="H44" s="130"/>
      <c r="I44" s="167"/>
      <c r="J44" s="447"/>
      <c r="K44" s="201"/>
      <c r="L44" s="127"/>
      <c r="M44" s="447"/>
      <c r="N44" s="112"/>
      <c r="O44" s="127"/>
      <c r="P44" s="447"/>
      <c r="Q44" s="201"/>
      <c r="R44" s="115"/>
      <c r="S44" s="338" t="s">
        <v>108</v>
      </c>
    </row>
    <row r="45" spans="1:19" s="7" customFormat="1" ht="13.5" customHeight="1">
      <c r="A45" s="118" t="s">
        <v>454</v>
      </c>
      <c r="B45" s="447">
        <f>C45+F45+J45+M45+P45</f>
        <v>11837</v>
      </c>
      <c r="C45" s="448">
        <v>6934</v>
      </c>
      <c r="D45" s="112">
        <f>C45/B45</f>
        <v>0.5857903184928613</v>
      </c>
      <c r="E45" s="127">
        <v>0.8127</v>
      </c>
      <c r="F45" s="447">
        <v>2834</v>
      </c>
      <c r="G45" s="201">
        <f>F45/B45</f>
        <v>0.23941877164822167</v>
      </c>
      <c r="H45" s="130">
        <v>0.8384</v>
      </c>
      <c r="I45" s="167">
        <f>(C45+F45)/B45</f>
        <v>0.825209090141083</v>
      </c>
      <c r="J45" s="447">
        <v>1124</v>
      </c>
      <c r="K45" s="201">
        <f>J45/B45</f>
        <v>0.09495649235448171</v>
      </c>
      <c r="L45" s="127">
        <v>0.8425</v>
      </c>
      <c r="M45" s="447">
        <v>469</v>
      </c>
      <c r="N45" s="112">
        <f>M45/B45</f>
        <v>0.039621525724423415</v>
      </c>
      <c r="O45" s="127">
        <v>0.8635</v>
      </c>
      <c r="P45" s="447">
        <v>476</v>
      </c>
      <c r="Q45" s="201">
        <f>P45/B45</f>
        <v>0.04021289178001183</v>
      </c>
      <c r="R45" s="115">
        <v>0.9076</v>
      </c>
      <c r="S45" s="338"/>
    </row>
    <row r="46" spans="1:19" s="7" customFormat="1" ht="13.5" customHeight="1">
      <c r="A46" s="118" t="s">
        <v>455</v>
      </c>
      <c r="B46" s="447">
        <v>9200</v>
      </c>
      <c r="C46" s="448"/>
      <c r="D46" s="112"/>
      <c r="E46" s="127"/>
      <c r="F46" s="447"/>
      <c r="G46" s="201"/>
      <c r="H46" s="130"/>
      <c r="I46" s="167"/>
      <c r="J46" s="447"/>
      <c r="K46" s="201"/>
      <c r="L46" s="127"/>
      <c r="M46" s="447"/>
      <c r="N46" s="112"/>
      <c r="O46" s="127"/>
      <c r="P46" s="447"/>
      <c r="Q46" s="201"/>
      <c r="R46" s="303"/>
      <c r="S46" s="338" t="s">
        <v>108</v>
      </c>
    </row>
    <row r="47" spans="1:19" s="7" customFormat="1" ht="13.5" customHeight="1" thickBot="1">
      <c r="A47" s="544" t="s">
        <v>415</v>
      </c>
      <c r="B47" s="545">
        <v>3172</v>
      </c>
      <c r="C47" s="546"/>
      <c r="D47" s="547"/>
      <c r="E47" s="548"/>
      <c r="F47" s="545"/>
      <c r="G47" s="201"/>
      <c r="H47" s="549"/>
      <c r="I47" s="167"/>
      <c r="J47" s="545"/>
      <c r="K47" s="201"/>
      <c r="L47" s="548"/>
      <c r="M47" s="545"/>
      <c r="N47" s="112"/>
      <c r="O47" s="548"/>
      <c r="P47" s="545"/>
      <c r="Q47" s="201"/>
      <c r="R47" s="548"/>
      <c r="S47" s="338" t="s">
        <v>108</v>
      </c>
    </row>
    <row r="48" spans="1:18" ht="17.25" customHeight="1" thickBot="1">
      <c r="A48" s="119" t="s">
        <v>404</v>
      </c>
      <c r="B48" s="451">
        <f>'保険証発行状況'!O50</f>
        <v>1483855</v>
      </c>
      <c r="C48" s="452">
        <f>SUM(C6:C47)</f>
        <v>243273</v>
      </c>
      <c r="D48" s="120">
        <f>C48/B48</f>
        <v>0.16394661203419472</v>
      </c>
      <c r="E48" s="128">
        <f>AVERAGE(E6:E47)</f>
        <v>0.81606</v>
      </c>
      <c r="F48" s="456">
        <f>SUM(F6:F47)</f>
        <v>90640</v>
      </c>
      <c r="G48" s="120">
        <f>F48/B48</f>
        <v>0.06108413557928504</v>
      </c>
      <c r="H48" s="131">
        <f>AVERAGE(H6:H47)</f>
        <v>0.8523099999999999</v>
      </c>
      <c r="I48" s="132">
        <f>(C48+F48)/B48</f>
        <v>0.22503074761347974</v>
      </c>
      <c r="J48" s="457">
        <f>SUM(J6:J47)</f>
        <v>40265</v>
      </c>
      <c r="K48" s="120">
        <f>J48/B48</f>
        <v>0.027135400696159665</v>
      </c>
      <c r="L48" s="131">
        <f>AVERAGE(L6:L47)</f>
        <v>0.8461699999999999</v>
      </c>
      <c r="M48" s="458">
        <f>SUM(M6:M47)</f>
        <v>17662</v>
      </c>
      <c r="N48" s="120">
        <f>M48/B48</f>
        <v>0.011902780258178865</v>
      </c>
      <c r="O48" s="128">
        <f>AVERAGE(O6:O47)</f>
        <v>0.8675299999999998</v>
      </c>
      <c r="P48" s="456">
        <f>SUM(P6:P47)</f>
        <v>25013</v>
      </c>
      <c r="Q48" s="120">
        <f>P48/B48</f>
        <v>0.016856768350007243</v>
      </c>
      <c r="R48" s="121">
        <f>AVERAGE(R6:R47)</f>
        <v>0.9174800000000001</v>
      </c>
    </row>
    <row r="49" spans="1:17" ht="15.75" customHeight="1">
      <c r="A49" s="10"/>
      <c r="B49" s="5"/>
      <c r="C49" s="5"/>
      <c r="D49" s="5"/>
      <c r="E49" s="5"/>
      <c r="F49" s="5"/>
      <c r="G49" s="5"/>
      <c r="H49" s="5"/>
      <c r="I49" s="7"/>
      <c r="J49" s="27"/>
      <c r="K49" s="27"/>
      <c r="L49" s="27"/>
      <c r="M49" s="28"/>
      <c r="N49" s="27"/>
      <c r="O49" s="27"/>
      <c r="P49" s="27"/>
      <c r="Q49" s="28"/>
    </row>
    <row r="50" spans="3:5" ht="13.5">
      <c r="C50" s="627"/>
      <c r="D50" s="628"/>
      <c r="E50" s="628"/>
    </row>
  </sheetData>
  <sheetProtection/>
  <mergeCells count="10">
    <mergeCell ref="C50:E50"/>
    <mergeCell ref="A3:A4"/>
    <mergeCell ref="F3:H3"/>
    <mergeCell ref="J3:L3"/>
    <mergeCell ref="I3:I4"/>
    <mergeCell ref="D1:P1"/>
    <mergeCell ref="F2:K2"/>
    <mergeCell ref="C3:E3"/>
    <mergeCell ref="P3:R3"/>
    <mergeCell ref="M3:O3"/>
  </mergeCells>
  <printOptions/>
  <pageMargins left="0.4724409448818898" right="0.1968503937007874" top="0.6692913385826772" bottom="0.2755905511811024" header="0.4330708661417323" footer="0.1968503937007874"/>
  <pageSetup horizontalDpi="300" verticalDpi="300" orientation="landscape" paperSize="9" scale="80" r:id="rId1"/>
</worksheet>
</file>

<file path=xl/worksheets/sheet3.xml><?xml version="1.0" encoding="utf-8"?>
<worksheet xmlns="http://schemas.openxmlformats.org/spreadsheetml/2006/main" xmlns:r="http://schemas.openxmlformats.org/officeDocument/2006/relationships">
  <dimension ref="A1:CY53"/>
  <sheetViews>
    <sheetView tabSelected="1" zoomScalePageLayoutView="0" workbookViewId="0" topLeftCell="A1">
      <pane xSplit="1" ySplit="4" topLeftCell="B26" activePane="bottomRight" state="frozen"/>
      <selection pane="topLeft" activeCell="A1" sqref="A1"/>
      <selection pane="topRight" activeCell="C1" sqref="C1"/>
      <selection pane="bottomLeft" activeCell="A5" sqref="A5"/>
      <selection pane="bottomRight" activeCell="M30" sqref="M30"/>
    </sheetView>
  </sheetViews>
  <sheetFormatPr defaultColWidth="9.00390625" defaultRowHeight="13.5"/>
  <cols>
    <col min="1" max="1" width="12.50390625" style="229" customWidth="1"/>
    <col min="2" max="5" width="7.625" style="0" customWidth="1"/>
    <col min="6" max="14" width="8.125" style="0" customWidth="1"/>
    <col min="15" max="15" width="6.875" style="238" customWidth="1"/>
  </cols>
  <sheetData>
    <row r="1" spans="2:4" ht="24.75" customHeight="1">
      <c r="B1" s="237" t="s">
        <v>268</v>
      </c>
      <c r="C1" s="6"/>
      <c r="D1" s="6"/>
    </row>
    <row r="2" spans="7:14" ht="14.25" thickBot="1">
      <c r="G2" s="639" t="s">
        <v>6</v>
      </c>
      <c r="H2" s="639"/>
      <c r="I2" s="639"/>
      <c r="J2" s="7"/>
      <c r="K2" s="7"/>
      <c r="L2" s="7"/>
      <c r="M2" s="7"/>
      <c r="N2" s="7"/>
    </row>
    <row r="3" spans="1:14" ht="21.75" customHeight="1">
      <c r="A3" s="634"/>
      <c r="B3" s="636" t="s">
        <v>266</v>
      </c>
      <c r="C3" s="637"/>
      <c r="D3" s="637"/>
      <c r="E3" s="638"/>
      <c r="F3" s="636" t="s">
        <v>26</v>
      </c>
      <c r="G3" s="637"/>
      <c r="H3" s="637"/>
      <c r="I3" s="637"/>
      <c r="J3" s="637"/>
      <c r="K3" s="637"/>
      <c r="L3" s="637"/>
      <c r="M3" s="637"/>
      <c r="N3" s="638"/>
    </row>
    <row r="4" spans="1:14" ht="46.5" customHeight="1" thickBot="1">
      <c r="A4" s="635"/>
      <c r="B4" s="192" t="s">
        <v>25</v>
      </c>
      <c r="C4" s="190" t="s">
        <v>23</v>
      </c>
      <c r="D4" s="193" t="s">
        <v>24</v>
      </c>
      <c r="E4" s="231" t="s">
        <v>267</v>
      </c>
      <c r="F4" s="40" t="s">
        <v>289</v>
      </c>
      <c r="G4" s="38" t="s">
        <v>290</v>
      </c>
      <c r="H4" s="38" t="s">
        <v>291</v>
      </c>
      <c r="I4" s="38" t="s">
        <v>292</v>
      </c>
      <c r="J4" s="39" t="s">
        <v>293</v>
      </c>
      <c r="K4" s="43" t="s">
        <v>294</v>
      </c>
      <c r="L4" s="43" t="s">
        <v>0</v>
      </c>
      <c r="M4" s="39" t="s">
        <v>7</v>
      </c>
      <c r="N4" s="44" t="s">
        <v>8</v>
      </c>
    </row>
    <row r="5" spans="1:15" s="7" customFormat="1" ht="19.5" customHeight="1">
      <c r="A5" s="371" t="s">
        <v>324</v>
      </c>
      <c r="B5" s="459">
        <v>0</v>
      </c>
      <c r="C5" s="430">
        <f>'保険証発行状況'!F7</f>
        <v>51028</v>
      </c>
      <c r="D5" s="460">
        <v>21666</v>
      </c>
      <c r="E5" s="259">
        <f>D5/C5</f>
        <v>0.4245904209453633</v>
      </c>
      <c r="F5" s="399">
        <v>0.839</v>
      </c>
      <c r="G5" s="376">
        <v>0.8274</v>
      </c>
      <c r="H5" s="376">
        <v>0.8243</v>
      </c>
      <c r="I5" s="376">
        <v>0.8291</v>
      </c>
      <c r="J5" s="376">
        <v>0.8309</v>
      </c>
      <c r="K5" s="400">
        <v>0.8266</v>
      </c>
      <c r="L5" s="400">
        <v>0.8377</v>
      </c>
      <c r="M5" s="376">
        <v>0.8487</v>
      </c>
      <c r="N5" s="401" t="s">
        <v>497</v>
      </c>
      <c r="O5" s="239"/>
    </row>
    <row r="6" spans="1:15" s="7" customFormat="1" ht="19.5" customHeight="1">
      <c r="A6" s="258" t="s">
        <v>417</v>
      </c>
      <c r="B6" s="461">
        <v>0</v>
      </c>
      <c r="C6" s="430">
        <f>'保険証発行状況'!F8</f>
        <v>3433</v>
      </c>
      <c r="D6" s="462">
        <v>0</v>
      </c>
      <c r="E6" s="259">
        <f aca="true" t="shared" si="0" ref="E6:E48">D6/C6</f>
        <v>0</v>
      </c>
      <c r="F6" s="150">
        <v>0.8331</v>
      </c>
      <c r="G6" s="151">
        <v>0.8342</v>
      </c>
      <c r="H6" s="151">
        <v>0.8333</v>
      </c>
      <c r="I6" s="151">
        <v>0.8213</v>
      </c>
      <c r="J6" s="151">
        <v>0.8166</v>
      </c>
      <c r="K6" s="260">
        <v>0.8189</v>
      </c>
      <c r="L6" s="160">
        <v>0.8501</v>
      </c>
      <c r="M6" s="321" t="s">
        <v>243</v>
      </c>
      <c r="N6" s="287" t="s">
        <v>497</v>
      </c>
      <c r="O6" s="239"/>
    </row>
    <row r="7" spans="1:15" s="7" customFormat="1" ht="19.5" customHeight="1">
      <c r="A7" s="258" t="s">
        <v>418</v>
      </c>
      <c r="B7" s="461">
        <v>379</v>
      </c>
      <c r="C7" s="430">
        <f>'保険証発行状況'!F9</f>
        <v>596</v>
      </c>
      <c r="D7" s="462">
        <v>216</v>
      </c>
      <c r="E7" s="259">
        <f t="shared" si="0"/>
        <v>0.3624161073825503</v>
      </c>
      <c r="F7" s="150">
        <v>0.8589</v>
      </c>
      <c r="G7" s="151">
        <v>0.8535</v>
      </c>
      <c r="H7" s="151">
        <v>0.8463</v>
      </c>
      <c r="I7" s="151">
        <v>0.8448</v>
      </c>
      <c r="J7" s="151">
        <v>0.8359</v>
      </c>
      <c r="K7" s="160">
        <v>0.8332</v>
      </c>
      <c r="L7" s="160">
        <v>0.8433</v>
      </c>
      <c r="M7" s="321" t="s">
        <v>243</v>
      </c>
      <c r="N7" s="287" t="s">
        <v>497</v>
      </c>
      <c r="O7" s="239"/>
    </row>
    <row r="8" spans="1:15" s="7" customFormat="1" ht="19.5" customHeight="1">
      <c r="A8" s="258" t="s">
        <v>405</v>
      </c>
      <c r="B8" s="461">
        <v>0</v>
      </c>
      <c r="C8" s="430">
        <f>'保険証発行状況'!F10</f>
        <v>108</v>
      </c>
      <c r="D8" s="463">
        <v>5</v>
      </c>
      <c r="E8" s="259">
        <f t="shared" si="0"/>
        <v>0.046296296296296294</v>
      </c>
      <c r="F8" s="150">
        <v>0.9518</v>
      </c>
      <c r="G8" s="151">
        <v>0.9491</v>
      </c>
      <c r="H8" s="151">
        <v>0.9517</v>
      </c>
      <c r="I8" s="159">
        <v>0.9546</v>
      </c>
      <c r="J8" s="159">
        <v>0.9553</v>
      </c>
      <c r="K8" s="160">
        <v>0.9625</v>
      </c>
      <c r="L8" s="160">
        <v>0.959</v>
      </c>
      <c r="M8" s="321" t="s">
        <v>243</v>
      </c>
      <c r="N8" s="166">
        <v>0.8315</v>
      </c>
      <c r="O8" s="239"/>
    </row>
    <row r="9" spans="1:15" s="7" customFormat="1" ht="19.5" customHeight="1">
      <c r="A9" s="258" t="s">
        <v>407</v>
      </c>
      <c r="B9" s="461">
        <v>232</v>
      </c>
      <c r="C9" s="430">
        <f>'保険証発行状況'!F11</f>
        <v>140</v>
      </c>
      <c r="D9" s="531" t="s">
        <v>216</v>
      </c>
      <c r="E9" s="259"/>
      <c r="F9" s="150">
        <v>0.8967</v>
      </c>
      <c r="G9" s="151">
        <v>0.8996</v>
      </c>
      <c r="H9" s="151">
        <v>0.8903</v>
      </c>
      <c r="I9" s="151">
        <v>0.8912</v>
      </c>
      <c r="J9" s="151">
        <v>0.8885</v>
      </c>
      <c r="K9" s="260">
        <v>0.8951</v>
      </c>
      <c r="L9" s="260">
        <v>0.9014</v>
      </c>
      <c r="M9" s="151">
        <v>0.913</v>
      </c>
      <c r="N9" s="261">
        <v>0.9162</v>
      </c>
      <c r="O9" s="239"/>
    </row>
    <row r="10" spans="1:15" s="7" customFormat="1" ht="19.5" customHeight="1">
      <c r="A10" s="258" t="s">
        <v>419</v>
      </c>
      <c r="B10" s="461">
        <v>0</v>
      </c>
      <c r="C10" s="430">
        <f>'保険証発行状況'!F12</f>
        <v>517</v>
      </c>
      <c r="D10" s="462">
        <v>0</v>
      </c>
      <c r="E10" s="259">
        <f t="shared" si="0"/>
        <v>0</v>
      </c>
      <c r="F10" s="150">
        <v>0.8719</v>
      </c>
      <c r="G10" s="151">
        <v>0.8859</v>
      </c>
      <c r="H10" s="151">
        <v>0.8907</v>
      </c>
      <c r="I10" s="151">
        <v>0.9053</v>
      </c>
      <c r="J10" s="151">
        <v>0.8725</v>
      </c>
      <c r="K10" s="260">
        <v>0.8777</v>
      </c>
      <c r="L10" s="260">
        <v>0.882</v>
      </c>
      <c r="M10" s="151">
        <v>0.8934</v>
      </c>
      <c r="N10" s="261">
        <v>0.9011</v>
      </c>
      <c r="O10" s="239"/>
    </row>
    <row r="11" spans="1:15" s="7" customFormat="1" ht="19.5" customHeight="1">
      <c r="A11" s="258" t="s">
        <v>420</v>
      </c>
      <c r="B11" s="464">
        <v>0</v>
      </c>
      <c r="C11" s="430">
        <f>'保険証発行状況'!F13</f>
        <v>5747</v>
      </c>
      <c r="D11" s="462">
        <v>0</v>
      </c>
      <c r="E11" s="259">
        <f t="shared" si="0"/>
        <v>0</v>
      </c>
      <c r="F11" s="150">
        <v>0.8852</v>
      </c>
      <c r="G11" s="151">
        <v>0.9012</v>
      </c>
      <c r="H11" s="151">
        <v>0.9013</v>
      </c>
      <c r="I11" s="151">
        <v>0.8997</v>
      </c>
      <c r="J11" s="159">
        <v>0.8992</v>
      </c>
      <c r="K11" s="160">
        <v>0.9018</v>
      </c>
      <c r="L11" s="160">
        <v>0.9003</v>
      </c>
      <c r="M11" s="321" t="s">
        <v>243</v>
      </c>
      <c r="N11" s="287" t="s">
        <v>497</v>
      </c>
      <c r="O11" s="239"/>
    </row>
    <row r="12" spans="1:15" s="7" customFormat="1" ht="19.5" customHeight="1">
      <c r="A12" s="258" t="s">
        <v>408</v>
      </c>
      <c r="B12" s="464">
        <v>393</v>
      </c>
      <c r="C12" s="430">
        <f>'保険証発行状況'!F14</f>
        <v>259</v>
      </c>
      <c r="D12" s="462">
        <v>0</v>
      </c>
      <c r="E12" s="259">
        <f t="shared" si="0"/>
        <v>0</v>
      </c>
      <c r="F12" s="150">
        <v>0.9222</v>
      </c>
      <c r="G12" s="151">
        <v>0.9286</v>
      </c>
      <c r="H12" s="151">
        <v>0.9304</v>
      </c>
      <c r="I12" s="159">
        <v>0.9344</v>
      </c>
      <c r="J12" s="159">
        <v>0.9248</v>
      </c>
      <c r="K12" s="160">
        <v>0.9349</v>
      </c>
      <c r="L12" s="160">
        <v>0.9339</v>
      </c>
      <c r="M12" s="321" t="s">
        <v>243</v>
      </c>
      <c r="N12" s="287">
        <v>0.9433</v>
      </c>
      <c r="O12" s="239"/>
    </row>
    <row r="13" spans="1:15" s="7" customFormat="1" ht="19.5" customHeight="1">
      <c r="A13" s="258" t="s">
        <v>421</v>
      </c>
      <c r="B13" s="461">
        <v>0</v>
      </c>
      <c r="C13" s="430">
        <f>'保険証発行状況'!F15</f>
        <v>2600</v>
      </c>
      <c r="D13" s="463">
        <v>0</v>
      </c>
      <c r="E13" s="259">
        <f t="shared" si="0"/>
        <v>0</v>
      </c>
      <c r="F13" s="150">
        <v>0.872</v>
      </c>
      <c r="G13" s="151">
        <v>0.8557</v>
      </c>
      <c r="H13" s="151">
        <v>0.8541</v>
      </c>
      <c r="I13" s="159">
        <v>0.8504</v>
      </c>
      <c r="J13" s="159">
        <v>0.8551</v>
      </c>
      <c r="K13" s="160">
        <v>0.8576</v>
      </c>
      <c r="L13" s="160">
        <v>0.8542</v>
      </c>
      <c r="M13" s="159">
        <v>0.8646</v>
      </c>
      <c r="N13" s="166">
        <v>0.8717</v>
      </c>
      <c r="O13" s="239"/>
    </row>
    <row r="14" spans="1:15" s="7" customFormat="1" ht="19.5" customHeight="1">
      <c r="A14" s="258" t="s">
        <v>422</v>
      </c>
      <c r="B14" s="464">
        <v>163</v>
      </c>
      <c r="C14" s="430">
        <f>'保険証発行状況'!F16</f>
        <v>480</v>
      </c>
      <c r="D14" s="462">
        <v>114</v>
      </c>
      <c r="E14" s="191">
        <f t="shared" si="0"/>
        <v>0.2375</v>
      </c>
      <c r="F14" s="150">
        <v>0.8502</v>
      </c>
      <c r="G14" s="151">
        <v>0.8458</v>
      </c>
      <c r="H14" s="151">
        <v>0.8458</v>
      </c>
      <c r="I14" s="151">
        <v>0.8465</v>
      </c>
      <c r="J14" s="159">
        <v>0.844</v>
      </c>
      <c r="K14" s="160">
        <v>0.8452</v>
      </c>
      <c r="L14" s="160">
        <v>0.861</v>
      </c>
      <c r="M14" s="159">
        <v>0.8776</v>
      </c>
      <c r="N14" s="287" t="s">
        <v>497</v>
      </c>
      <c r="O14" s="239"/>
    </row>
    <row r="15" spans="1:15" s="7" customFormat="1" ht="19.5" customHeight="1">
      <c r="A15" s="258" t="s">
        <v>433</v>
      </c>
      <c r="B15" s="461">
        <v>0</v>
      </c>
      <c r="C15" s="430">
        <f>'保険証発行状況'!F17</f>
        <v>1388</v>
      </c>
      <c r="D15" s="462">
        <v>0</v>
      </c>
      <c r="E15" s="259">
        <f t="shared" si="0"/>
        <v>0</v>
      </c>
      <c r="F15" s="150">
        <v>0.851</v>
      </c>
      <c r="G15" s="151">
        <v>0.8535</v>
      </c>
      <c r="H15" s="151">
        <v>0.8583</v>
      </c>
      <c r="I15" s="151">
        <v>0.8574</v>
      </c>
      <c r="J15" s="151">
        <v>0.8441</v>
      </c>
      <c r="K15" s="260">
        <v>0.8433</v>
      </c>
      <c r="L15" s="160">
        <v>0.8371</v>
      </c>
      <c r="M15" s="159">
        <v>0.8517</v>
      </c>
      <c r="N15" s="166">
        <v>0.8068</v>
      </c>
      <c r="O15" s="239"/>
    </row>
    <row r="16" spans="1:15" s="7" customFormat="1" ht="19.5" customHeight="1">
      <c r="A16" s="258" t="s">
        <v>434</v>
      </c>
      <c r="B16" s="461">
        <v>1745</v>
      </c>
      <c r="C16" s="430">
        <f>'保険証発行状況'!F18</f>
        <v>8155</v>
      </c>
      <c r="D16" s="463">
        <v>1786</v>
      </c>
      <c r="E16" s="259">
        <f t="shared" si="0"/>
        <v>0.21900674432863274</v>
      </c>
      <c r="F16" s="150">
        <v>0.8275</v>
      </c>
      <c r="G16" s="151">
        <v>0.8289</v>
      </c>
      <c r="H16" s="151">
        <v>0.8301</v>
      </c>
      <c r="I16" s="151">
        <v>0.8315</v>
      </c>
      <c r="J16" s="151">
        <v>0.8323</v>
      </c>
      <c r="K16" s="260">
        <v>0.8278</v>
      </c>
      <c r="L16" s="260">
        <v>0.8193</v>
      </c>
      <c r="M16" s="321" t="s">
        <v>243</v>
      </c>
      <c r="N16" s="287" t="s">
        <v>497</v>
      </c>
      <c r="O16" s="239"/>
    </row>
    <row r="17" spans="1:15" s="7" customFormat="1" ht="19.5" customHeight="1">
      <c r="A17" s="258" t="s">
        <v>435</v>
      </c>
      <c r="B17" s="461">
        <v>2524</v>
      </c>
      <c r="C17" s="430">
        <f>'保険証発行状況'!F19</f>
        <v>2747</v>
      </c>
      <c r="D17" s="462">
        <v>1099</v>
      </c>
      <c r="E17" s="259">
        <f t="shared" si="0"/>
        <v>0.4000728066982162</v>
      </c>
      <c r="F17" s="150">
        <v>0.7349</v>
      </c>
      <c r="G17" s="151">
        <v>0.7203</v>
      </c>
      <c r="H17" s="151">
        <v>0.7256</v>
      </c>
      <c r="I17" s="151">
        <v>0.7413</v>
      </c>
      <c r="J17" s="159">
        <v>0.7544</v>
      </c>
      <c r="K17" s="160">
        <v>0.7921</v>
      </c>
      <c r="L17" s="160">
        <v>0.8067</v>
      </c>
      <c r="M17" s="340">
        <v>0.8348</v>
      </c>
      <c r="N17" s="341" t="s">
        <v>497</v>
      </c>
      <c r="O17" s="240"/>
    </row>
    <row r="18" spans="1:15" s="7" customFormat="1" ht="19.5" customHeight="1">
      <c r="A18" s="258" t="s">
        <v>436</v>
      </c>
      <c r="B18" s="464">
        <v>0</v>
      </c>
      <c r="C18" s="430">
        <f>'保険証発行状況'!F20</f>
        <v>2815</v>
      </c>
      <c r="D18" s="462">
        <v>0</v>
      </c>
      <c r="E18" s="259">
        <f t="shared" si="0"/>
        <v>0</v>
      </c>
      <c r="F18" s="150">
        <v>0.8222</v>
      </c>
      <c r="G18" s="151">
        <v>0.8254</v>
      </c>
      <c r="H18" s="151">
        <v>0.8143</v>
      </c>
      <c r="I18" s="151">
        <v>0.8146</v>
      </c>
      <c r="J18" s="151">
        <v>0.8108</v>
      </c>
      <c r="K18" s="160">
        <v>0.8121</v>
      </c>
      <c r="L18" s="160">
        <v>0.8069</v>
      </c>
      <c r="M18" s="159">
        <v>0.8254</v>
      </c>
      <c r="N18" s="287" t="s">
        <v>497</v>
      </c>
      <c r="O18" s="239"/>
    </row>
    <row r="19" spans="1:15" s="26" customFormat="1" ht="19.5" customHeight="1">
      <c r="A19" s="258" t="s">
        <v>392</v>
      </c>
      <c r="B19" s="461">
        <v>0</v>
      </c>
      <c r="C19" s="430">
        <f>'保険証発行状況'!F21</f>
        <v>750</v>
      </c>
      <c r="D19" s="463">
        <v>0</v>
      </c>
      <c r="E19" s="259">
        <f t="shared" si="0"/>
        <v>0</v>
      </c>
      <c r="F19" s="150">
        <v>0.8442</v>
      </c>
      <c r="G19" s="151">
        <v>0.8469</v>
      </c>
      <c r="H19" s="151">
        <v>0.8483</v>
      </c>
      <c r="I19" s="151">
        <v>0.8498</v>
      </c>
      <c r="J19" s="151">
        <v>0.8511</v>
      </c>
      <c r="K19" s="260">
        <v>0.8525</v>
      </c>
      <c r="L19" s="160">
        <v>0.8503</v>
      </c>
      <c r="M19" s="321" t="s">
        <v>243</v>
      </c>
      <c r="N19" s="166">
        <v>0.8843</v>
      </c>
      <c r="O19" s="241"/>
    </row>
    <row r="20" spans="1:15" s="7" customFormat="1" ht="19.5" customHeight="1">
      <c r="A20" s="258" t="s">
        <v>437</v>
      </c>
      <c r="B20" s="464">
        <v>0</v>
      </c>
      <c r="C20" s="430">
        <f>'保険証発行状況'!F22</f>
        <v>3079</v>
      </c>
      <c r="D20" s="462"/>
      <c r="E20" s="259"/>
      <c r="F20" s="150">
        <v>0.8401</v>
      </c>
      <c r="G20" s="151">
        <v>0.8471</v>
      </c>
      <c r="H20" s="151">
        <v>0.8157</v>
      </c>
      <c r="I20" s="151">
        <v>0.817</v>
      </c>
      <c r="J20" s="151">
        <v>0.8183</v>
      </c>
      <c r="K20" s="160">
        <v>0.7844</v>
      </c>
      <c r="L20" s="160">
        <v>0.7875</v>
      </c>
      <c r="M20" s="321" t="s">
        <v>243</v>
      </c>
      <c r="N20" s="287" t="s">
        <v>497</v>
      </c>
      <c r="O20" s="239"/>
    </row>
    <row r="21" spans="1:15" s="7" customFormat="1" ht="19.5" customHeight="1">
      <c r="A21" s="258" t="s">
        <v>438</v>
      </c>
      <c r="B21" s="461">
        <v>1360</v>
      </c>
      <c r="C21" s="430">
        <f>'保険証発行状況'!F23</f>
        <v>6373</v>
      </c>
      <c r="D21" s="463">
        <v>1360</v>
      </c>
      <c r="E21" s="259">
        <f t="shared" si="0"/>
        <v>0.2134002824415503</v>
      </c>
      <c r="F21" s="150">
        <v>0.8856</v>
      </c>
      <c r="G21" s="151">
        <v>0.8822</v>
      </c>
      <c r="H21" s="159">
        <v>0.8732</v>
      </c>
      <c r="I21" s="159">
        <v>0.8673</v>
      </c>
      <c r="J21" s="159">
        <v>0.8652</v>
      </c>
      <c r="K21" s="160">
        <v>0.8698</v>
      </c>
      <c r="L21" s="160">
        <v>0.8684</v>
      </c>
      <c r="M21" s="321" t="s">
        <v>243</v>
      </c>
      <c r="N21" s="287" t="s">
        <v>497</v>
      </c>
      <c r="O21" s="239"/>
    </row>
    <row r="22" spans="1:15" s="7" customFormat="1" ht="19.5" customHeight="1">
      <c r="A22" s="258" t="s">
        <v>439</v>
      </c>
      <c r="B22" s="464">
        <v>0</v>
      </c>
      <c r="C22" s="430">
        <f>'保険証発行状況'!F24</f>
        <v>405</v>
      </c>
      <c r="D22" s="462">
        <v>0</v>
      </c>
      <c r="E22" s="259">
        <f t="shared" si="0"/>
        <v>0</v>
      </c>
      <c r="F22" s="150">
        <v>0.8592</v>
      </c>
      <c r="G22" s="151">
        <v>0.8586</v>
      </c>
      <c r="H22" s="151">
        <v>0.8541</v>
      </c>
      <c r="I22" s="151">
        <v>0.8475</v>
      </c>
      <c r="J22" s="151">
        <v>0.8494</v>
      </c>
      <c r="K22" s="260">
        <v>0.8623</v>
      </c>
      <c r="L22" s="260">
        <v>0.8711</v>
      </c>
      <c r="M22" s="151">
        <v>0.8884</v>
      </c>
      <c r="N22" s="261">
        <v>0.9033</v>
      </c>
      <c r="O22" s="239"/>
    </row>
    <row r="23" spans="1:15" s="7" customFormat="1" ht="19.5" customHeight="1">
      <c r="A23" s="258" t="s">
        <v>440</v>
      </c>
      <c r="B23" s="461">
        <v>5462</v>
      </c>
      <c r="C23" s="430">
        <f>'保険証発行状況'!F25</f>
        <v>21072</v>
      </c>
      <c r="D23" s="463">
        <v>3784</v>
      </c>
      <c r="E23" s="259">
        <f t="shared" si="0"/>
        <v>0.17957479119210326</v>
      </c>
      <c r="F23" s="150">
        <v>0.8493</v>
      </c>
      <c r="G23" s="151">
        <v>0.8415</v>
      </c>
      <c r="H23" s="151">
        <v>0.8101</v>
      </c>
      <c r="I23" s="151">
        <v>0.8122</v>
      </c>
      <c r="J23" s="151">
        <v>0.8118</v>
      </c>
      <c r="K23" s="260">
        <v>0.802</v>
      </c>
      <c r="L23" s="260">
        <v>0.7925</v>
      </c>
      <c r="M23" s="159">
        <v>0.8042</v>
      </c>
      <c r="N23" s="287" t="s">
        <v>497</v>
      </c>
      <c r="O23" s="239"/>
    </row>
    <row r="24" spans="1:15" s="7" customFormat="1" ht="19.5" customHeight="1">
      <c r="A24" s="258" t="s">
        <v>441</v>
      </c>
      <c r="B24" s="464">
        <v>75</v>
      </c>
      <c r="C24" s="430">
        <f>'保険証発行状況'!F26</f>
        <v>747</v>
      </c>
      <c r="D24" s="463">
        <v>0</v>
      </c>
      <c r="E24" s="259">
        <f t="shared" si="0"/>
        <v>0</v>
      </c>
      <c r="F24" s="150">
        <v>0.889</v>
      </c>
      <c r="G24" s="151">
        <v>0.876</v>
      </c>
      <c r="H24" s="151">
        <v>0.8836</v>
      </c>
      <c r="I24" s="151">
        <v>0.8818</v>
      </c>
      <c r="J24" s="159">
        <v>0.8801</v>
      </c>
      <c r="K24" s="160">
        <v>0.8338</v>
      </c>
      <c r="L24" s="160">
        <v>0.8301</v>
      </c>
      <c r="M24" s="159">
        <v>0.821</v>
      </c>
      <c r="N24" s="287">
        <v>0.8461</v>
      </c>
      <c r="O24" s="239"/>
    </row>
    <row r="25" spans="1:15" s="7" customFormat="1" ht="19.5" customHeight="1">
      <c r="A25" s="258" t="s">
        <v>442</v>
      </c>
      <c r="B25" s="461">
        <v>638</v>
      </c>
      <c r="C25" s="430">
        <f>'保険証発行状況'!F27</f>
        <v>500</v>
      </c>
      <c r="D25" s="463">
        <v>476</v>
      </c>
      <c r="E25" s="259">
        <f t="shared" si="0"/>
        <v>0.952</v>
      </c>
      <c r="F25" s="150">
        <v>0.8837</v>
      </c>
      <c r="G25" s="151">
        <v>0.877</v>
      </c>
      <c r="H25" s="151">
        <v>0.8557</v>
      </c>
      <c r="I25" s="151">
        <v>0.852</v>
      </c>
      <c r="J25" s="151">
        <v>0.8482</v>
      </c>
      <c r="K25" s="260">
        <v>0.8509</v>
      </c>
      <c r="L25" s="160">
        <v>0.8557</v>
      </c>
      <c r="M25" s="321" t="s">
        <v>243</v>
      </c>
      <c r="N25" s="287">
        <v>0.8897</v>
      </c>
      <c r="O25" s="239"/>
    </row>
    <row r="26" spans="1:15" s="7" customFormat="1" ht="19.5" customHeight="1">
      <c r="A26" s="258" t="s">
        <v>443</v>
      </c>
      <c r="B26" s="461">
        <v>1026</v>
      </c>
      <c r="C26" s="430">
        <f>'保険証発行状況'!F28</f>
        <v>1618</v>
      </c>
      <c r="D26" s="463">
        <v>514</v>
      </c>
      <c r="E26" s="259">
        <f t="shared" si="0"/>
        <v>0.3176761433868974</v>
      </c>
      <c r="F26" s="150">
        <v>0.8178</v>
      </c>
      <c r="G26" s="151">
        <v>0.8288</v>
      </c>
      <c r="H26" s="151">
        <v>0.8405</v>
      </c>
      <c r="I26" s="151">
        <v>0.8512</v>
      </c>
      <c r="J26" s="151">
        <v>0.8565</v>
      </c>
      <c r="K26" s="260">
        <v>0.8643</v>
      </c>
      <c r="L26" s="160">
        <v>0.8692</v>
      </c>
      <c r="M26" s="159">
        <v>0.8797</v>
      </c>
      <c r="N26" s="166">
        <v>0.8797</v>
      </c>
      <c r="O26" s="239"/>
    </row>
    <row r="27" spans="1:15" s="7" customFormat="1" ht="19.5" customHeight="1">
      <c r="A27" s="258" t="s">
        <v>444</v>
      </c>
      <c r="B27" s="461"/>
      <c r="C27" s="430">
        <f>'保険証発行状況'!F29</f>
        <v>1984</v>
      </c>
      <c r="D27" s="463">
        <v>249</v>
      </c>
      <c r="E27" s="259">
        <f t="shared" si="0"/>
        <v>0.12550403225806453</v>
      </c>
      <c r="F27" s="150">
        <v>0.9035</v>
      </c>
      <c r="G27" s="151">
        <v>0.9087</v>
      </c>
      <c r="H27" s="151">
        <v>0.917</v>
      </c>
      <c r="I27" s="159">
        <v>0.9174</v>
      </c>
      <c r="J27" s="159">
        <v>0.9147</v>
      </c>
      <c r="K27" s="160">
        <v>0.9152</v>
      </c>
      <c r="L27" s="160">
        <v>0.9024</v>
      </c>
      <c r="M27" s="159">
        <v>0.9063</v>
      </c>
      <c r="N27" s="166">
        <v>0.8958</v>
      </c>
      <c r="O27" s="239"/>
    </row>
    <row r="28" spans="1:15" s="7" customFormat="1" ht="19.5" customHeight="1">
      <c r="A28" s="258" t="s">
        <v>494</v>
      </c>
      <c r="B28" s="461">
        <v>1049</v>
      </c>
      <c r="C28" s="430">
        <f>'保険証発行状況'!F30</f>
        <v>584</v>
      </c>
      <c r="D28" s="463">
        <v>72</v>
      </c>
      <c r="E28" s="259">
        <f t="shared" si="0"/>
        <v>0.1232876712328767</v>
      </c>
      <c r="F28" s="150">
        <v>0.8095</v>
      </c>
      <c r="G28" s="151">
        <v>0.8619</v>
      </c>
      <c r="H28" s="151">
        <v>0.8741</v>
      </c>
      <c r="I28" s="159">
        <v>0.8839</v>
      </c>
      <c r="J28" s="159">
        <v>0.8796</v>
      </c>
      <c r="K28" s="160">
        <v>0.8485</v>
      </c>
      <c r="L28" s="160">
        <v>0.8359</v>
      </c>
      <c r="M28" s="159">
        <v>0.8438</v>
      </c>
      <c r="N28" s="166">
        <v>0.8946</v>
      </c>
      <c r="O28" s="239"/>
    </row>
    <row r="29" spans="1:15" s="7" customFormat="1" ht="19.5" customHeight="1">
      <c r="A29" s="258" t="s">
        <v>445</v>
      </c>
      <c r="B29" s="464"/>
      <c r="C29" s="430">
        <f>'保険証発行状況'!F31</f>
        <v>544</v>
      </c>
      <c r="D29" s="462">
        <v>167</v>
      </c>
      <c r="E29" s="259">
        <f t="shared" si="0"/>
        <v>0.3069852941176471</v>
      </c>
      <c r="F29" s="150">
        <v>0.8713</v>
      </c>
      <c r="G29" s="151">
        <v>0.8706</v>
      </c>
      <c r="H29" s="151">
        <v>0.8701</v>
      </c>
      <c r="I29" s="159">
        <v>0.8759</v>
      </c>
      <c r="J29" s="159">
        <v>0.866</v>
      </c>
      <c r="K29" s="160">
        <v>0.8631</v>
      </c>
      <c r="L29" s="160">
        <v>0.8576</v>
      </c>
      <c r="M29" s="321">
        <v>0.8672</v>
      </c>
      <c r="N29" s="166">
        <v>0.8755</v>
      </c>
      <c r="O29" s="239"/>
    </row>
    <row r="30" spans="1:15" s="7" customFormat="1" ht="19.5" customHeight="1">
      <c r="A30" s="258" t="s">
        <v>446</v>
      </c>
      <c r="B30" s="461"/>
      <c r="C30" s="430">
        <f>'保険証発行状況'!F32</f>
        <v>1197</v>
      </c>
      <c r="D30" s="462">
        <v>308</v>
      </c>
      <c r="E30" s="259">
        <f t="shared" si="0"/>
        <v>0.2573099415204678</v>
      </c>
      <c r="F30" s="150">
        <v>0.8492</v>
      </c>
      <c r="G30" s="151">
        <v>0.8459</v>
      </c>
      <c r="H30" s="151">
        <v>0.8436</v>
      </c>
      <c r="I30" s="151">
        <v>0.8516</v>
      </c>
      <c r="J30" s="151">
        <v>0.8464</v>
      </c>
      <c r="K30" s="260">
        <v>0.8453</v>
      </c>
      <c r="L30" s="260">
        <v>0.8381</v>
      </c>
      <c r="M30" s="159">
        <v>0.8552</v>
      </c>
      <c r="N30" s="166">
        <v>0.8552</v>
      </c>
      <c r="O30" s="239"/>
    </row>
    <row r="31" spans="1:15" s="7" customFormat="1" ht="19.5" customHeight="1">
      <c r="A31" s="258" t="s">
        <v>409</v>
      </c>
      <c r="B31" s="461">
        <v>235</v>
      </c>
      <c r="C31" s="430">
        <f>'保険証発行状況'!F33</f>
        <v>113</v>
      </c>
      <c r="D31" s="463">
        <v>148</v>
      </c>
      <c r="E31" s="259">
        <f t="shared" si="0"/>
        <v>1.3097345132743363</v>
      </c>
      <c r="F31" s="150">
        <v>0.9016</v>
      </c>
      <c r="G31" s="151">
        <v>0.895</v>
      </c>
      <c r="H31" s="151">
        <v>0.8975</v>
      </c>
      <c r="I31" s="151">
        <v>0.8912</v>
      </c>
      <c r="J31" s="151">
        <v>0.8844</v>
      </c>
      <c r="K31" s="260">
        <v>0.869</v>
      </c>
      <c r="L31" s="260">
        <v>0.8617</v>
      </c>
      <c r="M31" s="151">
        <v>0.879</v>
      </c>
      <c r="N31" s="261">
        <v>0.9152</v>
      </c>
      <c r="O31" s="239"/>
    </row>
    <row r="32" spans="1:15" s="7" customFormat="1" ht="19.5" customHeight="1">
      <c r="A32" s="258" t="s">
        <v>410</v>
      </c>
      <c r="B32" s="464">
        <v>43</v>
      </c>
      <c r="C32" s="430">
        <f>'保険証発行状況'!F34</f>
        <v>232</v>
      </c>
      <c r="D32" s="462">
        <v>0</v>
      </c>
      <c r="E32" s="259">
        <f t="shared" si="0"/>
        <v>0</v>
      </c>
      <c r="F32" s="150">
        <v>0.9163</v>
      </c>
      <c r="G32" s="159">
        <v>0.915</v>
      </c>
      <c r="H32" s="159">
        <v>0.9201</v>
      </c>
      <c r="I32" s="159">
        <v>0.9246</v>
      </c>
      <c r="J32" s="159">
        <v>0.9095</v>
      </c>
      <c r="K32" s="160">
        <v>0.913</v>
      </c>
      <c r="L32" s="160">
        <v>0.9088</v>
      </c>
      <c r="M32" s="321" t="s">
        <v>243</v>
      </c>
      <c r="N32" s="287">
        <v>0.9458</v>
      </c>
      <c r="O32" s="239"/>
    </row>
    <row r="33" spans="1:15" s="7" customFormat="1" ht="19.5" customHeight="1">
      <c r="A33" s="258" t="s">
        <v>411</v>
      </c>
      <c r="B33" s="461">
        <v>49</v>
      </c>
      <c r="C33" s="430">
        <f>'保険証発行状況'!F35</f>
        <v>29</v>
      </c>
      <c r="D33" s="463">
        <v>17</v>
      </c>
      <c r="E33" s="259">
        <f t="shared" si="0"/>
        <v>0.5862068965517241</v>
      </c>
      <c r="F33" s="150">
        <v>0.9506</v>
      </c>
      <c r="G33" s="159">
        <v>0.9538</v>
      </c>
      <c r="H33" s="159">
        <v>0.9484</v>
      </c>
      <c r="I33" s="159">
        <v>0.9492</v>
      </c>
      <c r="J33" s="159">
        <v>0.9439</v>
      </c>
      <c r="K33" s="160">
        <v>0.9347</v>
      </c>
      <c r="L33" s="160">
        <v>0.9501</v>
      </c>
      <c r="M33" s="159">
        <v>0.9555</v>
      </c>
      <c r="N33" s="287" t="s">
        <v>497</v>
      </c>
      <c r="O33" s="239"/>
    </row>
    <row r="34" spans="1:15" s="7" customFormat="1" ht="19.5" customHeight="1">
      <c r="A34" s="258" t="s">
        <v>447</v>
      </c>
      <c r="B34" s="464">
        <v>533</v>
      </c>
      <c r="C34" s="430">
        <f>'保険証発行状況'!F36</f>
        <v>933</v>
      </c>
      <c r="D34" s="462">
        <v>19</v>
      </c>
      <c r="E34" s="259">
        <f t="shared" si="0"/>
        <v>0.020364415862808145</v>
      </c>
      <c r="F34" s="150">
        <v>0.9289</v>
      </c>
      <c r="G34" s="151">
        <v>0.9251</v>
      </c>
      <c r="H34" s="151">
        <v>0.9219</v>
      </c>
      <c r="I34" s="151">
        <v>0.9198</v>
      </c>
      <c r="J34" s="151">
        <v>0.9194</v>
      </c>
      <c r="K34" s="260">
        <v>0.9277</v>
      </c>
      <c r="L34" s="160">
        <v>0.9245</v>
      </c>
      <c r="M34" s="159">
        <v>0.9322</v>
      </c>
      <c r="N34" s="166">
        <v>0.938</v>
      </c>
      <c r="O34" s="239"/>
    </row>
    <row r="35" spans="1:15" s="7" customFormat="1" ht="19.5" customHeight="1">
      <c r="A35" s="258" t="s">
        <v>406</v>
      </c>
      <c r="B35" s="464">
        <v>0</v>
      </c>
      <c r="C35" s="430">
        <f>'保険証発行状況'!F37</f>
        <v>9305</v>
      </c>
      <c r="D35" s="462">
        <v>0</v>
      </c>
      <c r="E35" s="259">
        <f t="shared" si="0"/>
        <v>0</v>
      </c>
      <c r="F35" s="150">
        <v>0.8656</v>
      </c>
      <c r="G35" s="151">
        <v>0.858</v>
      </c>
      <c r="H35" s="151">
        <v>0.8554</v>
      </c>
      <c r="I35" s="151">
        <v>0.8654</v>
      </c>
      <c r="J35" s="151">
        <v>0.8681</v>
      </c>
      <c r="K35" s="260">
        <v>0.8805</v>
      </c>
      <c r="L35" s="160">
        <v>0.8803</v>
      </c>
      <c r="M35" s="159">
        <v>0.8999</v>
      </c>
      <c r="N35" s="287" t="s">
        <v>497</v>
      </c>
      <c r="O35" s="239"/>
    </row>
    <row r="36" spans="1:15" s="7" customFormat="1" ht="19.5" customHeight="1">
      <c r="A36" s="258" t="s">
        <v>448</v>
      </c>
      <c r="B36" s="461">
        <v>1455</v>
      </c>
      <c r="C36" s="430">
        <f>'保険証発行状況'!F38</f>
        <v>1214</v>
      </c>
      <c r="D36" s="462">
        <v>0</v>
      </c>
      <c r="E36" s="259">
        <f t="shared" si="0"/>
        <v>0</v>
      </c>
      <c r="F36" s="150">
        <v>0.8772</v>
      </c>
      <c r="G36" s="151">
        <v>0.8761</v>
      </c>
      <c r="H36" s="151">
        <v>0.8799</v>
      </c>
      <c r="I36" s="151">
        <v>0.8852</v>
      </c>
      <c r="J36" s="151">
        <v>0.8824</v>
      </c>
      <c r="K36" s="260">
        <v>0.8955</v>
      </c>
      <c r="L36" s="260">
        <v>0.8927</v>
      </c>
      <c r="M36" s="151">
        <v>0.899</v>
      </c>
      <c r="N36" s="261">
        <v>0.9107</v>
      </c>
      <c r="O36" s="239"/>
    </row>
    <row r="37" spans="1:15" s="7" customFormat="1" ht="19.5" customHeight="1">
      <c r="A37" s="258" t="s">
        <v>412</v>
      </c>
      <c r="B37" s="464">
        <v>708</v>
      </c>
      <c r="C37" s="430">
        <f>'保険証発行状況'!F39</f>
        <v>664</v>
      </c>
      <c r="D37" s="462">
        <v>0</v>
      </c>
      <c r="E37" s="259">
        <f t="shared" si="0"/>
        <v>0</v>
      </c>
      <c r="F37" s="150">
        <v>0.89</v>
      </c>
      <c r="G37" s="151">
        <v>0.8962</v>
      </c>
      <c r="H37" s="159">
        <v>0.9008</v>
      </c>
      <c r="I37" s="159">
        <v>0.9057</v>
      </c>
      <c r="J37" s="159">
        <v>0.9098</v>
      </c>
      <c r="K37" s="160">
        <v>0.9093</v>
      </c>
      <c r="L37" s="160">
        <v>0.9031</v>
      </c>
      <c r="M37" s="159">
        <v>0.8936</v>
      </c>
      <c r="N37" s="287">
        <v>0.9024</v>
      </c>
      <c r="O37" s="239"/>
    </row>
    <row r="38" spans="1:15" s="7" customFormat="1" ht="19.5" customHeight="1">
      <c r="A38" s="258" t="s">
        <v>449</v>
      </c>
      <c r="B38" s="461">
        <v>0</v>
      </c>
      <c r="C38" s="430">
        <f>'保険証発行状況'!F40</f>
        <v>1013</v>
      </c>
      <c r="D38" s="463">
        <v>0</v>
      </c>
      <c r="E38" s="259">
        <f t="shared" si="0"/>
        <v>0</v>
      </c>
      <c r="F38" s="150">
        <v>0.8806</v>
      </c>
      <c r="G38" s="151">
        <v>0.8841</v>
      </c>
      <c r="H38" s="151">
        <v>0.8898</v>
      </c>
      <c r="I38" s="151">
        <v>0.8907</v>
      </c>
      <c r="J38" s="159">
        <v>0.891</v>
      </c>
      <c r="K38" s="160">
        <v>0.8952</v>
      </c>
      <c r="L38" s="160">
        <v>0.8833</v>
      </c>
      <c r="M38" s="321" t="s">
        <v>243</v>
      </c>
      <c r="N38" s="287">
        <v>0.906</v>
      </c>
      <c r="O38" s="239"/>
    </row>
    <row r="39" spans="1:15" s="7" customFormat="1" ht="19.5" customHeight="1">
      <c r="A39" s="258" t="s">
        <v>450</v>
      </c>
      <c r="B39" s="461">
        <v>429</v>
      </c>
      <c r="C39" s="430">
        <f>'保険証発行状況'!F41</f>
        <v>452</v>
      </c>
      <c r="D39" s="463">
        <v>135</v>
      </c>
      <c r="E39" s="259">
        <f t="shared" si="0"/>
        <v>0.29867256637168144</v>
      </c>
      <c r="F39" s="150">
        <v>0.892</v>
      </c>
      <c r="G39" s="151">
        <v>0.874</v>
      </c>
      <c r="H39" s="151">
        <v>0.8513</v>
      </c>
      <c r="I39" s="151">
        <v>0.8521</v>
      </c>
      <c r="J39" s="151">
        <v>0.8462</v>
      </c>
      <c r="K39" s="260">
        <v>0.8335</v>
      </c>
      <c r="L39" s="260">
        <v>0.8218</v>
      </c>
      <c r="M39" s="151">
        <v>0.835</v>
      </c>
      <c r="N39" s="261">
        <v>0.8356</v>
      </c>
      <c r="O39" s="239"/>
    </row>
    <row r="40" spans="1:103" s="24" customFormat="1" ht="19.5" customHeight="1">
      <c r="A40" s="258" t="s">
        <v>451</v>
      </c>
      <c r="B40" s="464"/>
      <c r="C40" s="430"/>
      <c r="D40" s="462"/>
      <c r="E40" s="259"/>
      <c r="F40" s="150">
        <v>0.8845</v>
      </c>
      <c r="G40" s="151">
        <v>0.88</v>
      </c>
      <c r="H40" s="151">
        <v>0.8796</v>
      </c>
      <c r="I40" s="151">
        <v>0.8934</v>
      </c>
      <c r="J40" s="159">
        <v>0.8927</v>
      </c>
      <c r="K40" s="160">
        <v>0.8896</v>
      </c>
      <c r="L40" s="160">
        <v>0.8848</v>
      </c>
      <c r="M40" s="159">
        <v>0.8538</v>
      </c>
      <c r="N40" s="166">
        <v>0.8965</v>
      </c>
      <c r="O40" s="241"/>
      <c r="P40" s="26"/>
      <c r="Q40" s="26"/>
      <c r="R40" s="26"/>
      <c r="S40" s="26"/>
      <c r="T40" s="26"/>
      <c r="U40" s="26"/>
      <c r="V40" s="26"/>
      <c r="W40" s="26"/>
      <c r="X40" s="26"/>
      <c r="Y40" s="26"/>
      <c r="Z40" s="26"/>
      <c r="AA40" s="26"/>
      <c r="AB40" s="26"/>
      <c r="AC40" s="26"/>
      <c r="AD40" s="26"/>
      <c r="AE40" s="26"/>
      <c r="AF40" s="26"/>
      <c r="AG40" s="26"/>
      <c r="AH40" s="26"/>
      <c r="AI40" s="26"/>
      <c r="AJ40" s="26"/>
      <c r="AK40" s="26"/>
      <c r="AL40" s="26"/>
      <c r="AM40" s="26"/>
      <c r="AN40" s="26"/>
      <c r="AO40" s="26"/>
      <c r="AP40" s="26"/>
      <c r="AQ40" s="26"/>
      <c r="AR40" s="26"/>
      <c r="AS40" s="26"/>
      <c r="AT40" s="26"/>
      <c r="AU40" s="26"/>
      <c r="AV40" s="26"/>
      <c r="AW40" s="26"/>
      <c r="AX40" s="26"/>
      <c r="AY40" s="26"/>
      <c r="AZ40" s="26"/>
      <c r="BA40" s="26"/>
      <c r="BB40" s="26"/>
      <c r="BC40" s="26"/>
      <c r="BD40" s="26"/>
      <c r="BE40" s="26"/>
      <c r="BF40" s="26"/>
      <c r="BG40" s="26"/>
      <c r="BH40" s="26"/>
      <c r="BI40" s="26"/>
      <c r="BJ40" s="26"/>
      <c r="BK40" s="26"/>
      <c r="BL40" s="26"/>
      <c r="BM40" s="26"/>
      <c r="BN40" s="26"/>
      <c r="BO40" s="26"/>
      <c r="BP40" s="26"/>
      <c r="BQ40" s="26"/>
      <c r="BR40" s="26"/>
      <c r="BS40" s="26"/>
      <c r="BT40" s="26"/>
      <c r="BU40" s="26"/>
      <c r="BV40" s="26"/>
      <c r="BW40" s="26"/>
      <c r="BX40" s="26"/>
      <c r="BY40" s="26"/>
      <c r="BZ40" s="26"/>
      <c r="CA40" s="26"/>
      <c r="CB40" s="26"/>
      <c r="CC40" s="26"/>
      <c r="CD40" s="26"/>
      <c r="CE40" s="26"/>
      <c r="CF40" s="26"/>
      <c r="CG40" s="26"/>
      <c r="CH40" s="26"/>
      <c r="CI40" s="26"/>
      <c r="CJ40" s="26"/>
      <c r="CK40" s="26"/>
      <c r="CL40" s="26"/>
      <c r="CM40" s="26"/>
      <c r="CN40" s="26"/>
      <c r="CO40" s="26"/>
      <c r="CP40" s="26"/>
      <c r="CQ40" s="26"/>
      <c r="CR40" s="26"/>
      <c r="CS40" s="26"/>
      <c r="CT40" s="26"/>
      <c r="CU40" s="26"/>
      <c r="CV40" s="26"/>
      <c r="CW40" s="26"/>
      <c r="CX40" s="26"/>
      <c r="CY40" s="26"/>
    </row>
    <row r="41" spans="1:103" s="7" customFormat="1" ht="19.5" customHeight="1">
      <c r="A41" s="371" t="s">
        <v>452</v>
      </c>
      <c r="B41" s="459">
        <v>461</v>
      </c>
      <c r="C41" s="430">
        <f>'保険証発行状況'!F43</f>
        <v>917</v>
      </c>
      <c r="D41" s="465">
        <v>89</v>
      </c>
      <c r="E41" s="259">
        <f t="shared" si="0"/>
        <v>0.0970556161395856</v>
      </c>
      <c r="F41" s="373">
        <v>0.8854</v>
      </c>
      <c r="G41" s="374">
        <v>0.8838</v>
      </c>
      <c r="H41" s="374">
        <v>0.8919</v>
      </c>
      <c r="I41" s="374">
        <v>0.893</v>
      </c>
      <c r="J41" s="374">
        <v>0.8965</v>
      </c>
      <c r="K41" s="375">
        <v>0.8898</v>
      </c>
      <c r="L41" s="375">
        <v>0.8856</v>
      </c>
      <c r="M41" s="376">
        <v>0.8882</v>
      </c>
      <c r="N41" s="377">
        <v>0.8967</v>
      </c>
      <c r="O41" s="241"/>
      <c r="P41" s="26"/>
      <c r="Q41" s="26"/>
      <c r="R41" s="26"/>
      <c r="S41" s="26"/>
      <c r="T41" s="26"/>
      <c r="U41" s="26"/>
      <c r="V41" s="26"/>
      <c r="W41" s="26"/>
      <c r="X41" s="26"/>
      <c r="Y41" s="26"/>
      <c r="Z41" s="26"/>
      <c r="AA41" s="26"/>
      <c r="AB41" s="26"/>
      <c r="AC41" s="26"/>
      <c r="AD41" s="26"/>
      <c r="AE41" s="26"/>
      <c r="AF41" s="26"/>
      <c r="AG41" s="26"/>
      <c r="AH41" s="26"/>
      <c r="AI41" s="26"/>
      <c r="AJ41" s="26"/>
      <c r="AK41" s="26"/>
      <c r="AL41" s="26"/>
      <c r="AM41" s="26"/>
      <c r="AN41" s="26"/>
      <c r="AO41" s="26"/>
      <c r="AP41" s="26"/>
      <c r="AQ41" s="26"/>
      <c r="AR41" s="26"/>
      <c r="AS41" s="26"/>
      <c r="AT41" s="26"/>
      <c r="AU41" s="26"/>
      <c r="AV41" s="26"/>
      <c r="AW41" s="26"/>
      <c r="AX41" s="26"/>
      <c r="AY41" s="26"/>
      <c r="AZ41" s="26"/>
      <c r="BA41" s="26"/>
      <c r="BB41" s="26"/>
      <c r="BC41" s="26"/>
      <c r="BD41" s="26"/>
      <c r="BE41" s="26"/>
      <c r="BF41" s="26"/>
      <c r="BG41" s="26"/>
      <c r="BH41" s="26"/>
      <c r="BI41" s="26"/>
      <c r="BJ41" s="26"/>
      <c r="BK41" s="26"/>
      <c r="BL41" s="26"/>
      <c r="BM41" s="26"/>
      <c r="BN41" s="26"/>
      <c r="BO41" s="26"/>
      <c r="BP41" s="26"/>
      <c r="BQ41" s="26"/>
      <c r="BR41" s="26"/>
      <c r="BS41" s="26"/>
      <c r="BT41" s="26"/>
      <c r="BU41" s="26"/>
      <c r="BV41" s="26"/>
      <c r="BW41" s="26"/>
      <c r="BX41" s="26"/>
      <c r="BY41" s="26"/>
      <c r="BZ41" s="26"/>
      <c r="CA41" s="26"/>
      <c r="CB41" s="26"/>
      <c r="CC41" s="26"/>
      <c r="CD41" s="26"/>
      <c r="CE41" s="26"/>
      <c r="CF41" s="26"/>
      <c r="CG41" s="26"/>
      <c r="CH41" s="26"/>
      <c r="CI41" s="26"/>
      <c r="CJ41" s="26"/>
      <c r="CK41" s="26"/>
      <c r="CL41" s="26"/>
      <c r="CM41" s="26"/>
      <c r="CN41" s="26"/>
      <c r="CO41" s="26"/>
      <c r="CP41" s="26"/>
      <c r="CQ41" s="26"/>
      <c r="CR41" s="26"/>
      <c r="CS41" s="26"/>
      <c r="CT41" s="26"/>
      <c r="CU41" s="26"/>
      <c r="CV41" s="26"/>
      <c r="CW41" s="26"/>
      <c r="CX41" s="26"/>
      <c r="CY41" s="26"/>
    </row>
    <row r="42" spans="1:103" s="7" customFormat="1" ht="19.5" customHeight="1">
      <c r="A42" s="258" t="s">
        <v>453</v>
      </c>
      <c r="B42" s="464">
        <v>787</v>
      </c>
      <c r="C42" s="430">
        <f>'保険証発行状況'!F44</f>
        <v>784</v>
      </c>
      <c r="D42" s="462"/>
      <c r="E42" s="259">
        <f t="shared" si="0"/>
        <v>0</v>
      </c>
      <c r="F42" s="150">
        <v>0.9035</v>
      </c>
      <c r="G42" s="151">
        <v>0.8856</v>
      </c>
      <c r="H42" s="151">
        <v>0.8869</v>
      </c>
      <c r="I42" s="151">
        <v>0.8965</v>
      </c>
      <c r="J42" s="151">
        <v>0.9002</v>
      </c>
      <c r="K42" s="260">
        <v>0.9104</v>
      </c>
      <c r="L42" s="260">
        <v>0.9111</v>
      </c>
      <c r="M42" s="159">
        <v>0.916</v>
      </c>
      <c r="N42" s="166">
        <v>0.917</v>
      </c>
      <c r="O42" s="241"/>
      <c r="P42" s="26"/>
      <c r="Q42" s="26"/>
      <c r="R42" s="26"/>
      <c r="S42" s="26"/>
      <c r="T42" s="26"/>
      <c r="U42" s="26"/>
      <c r="V42" s="26"/>
      <c r="W42" s="26"/>
      <c r="X42" s="26"/>
      <c r="Y42" s="26"/>
      <c r="Z42" s="26"/>
      <c r="AA42" s="26"/>
      <c r="AB42" s="26"/>
      <c r="AC42" s="26"/>
      <c r="AD42" s="26"/>
      <c r="AE42" s="26"/>
      <c r="AF42" s="26"/>
      <c r="AG42" s="26"/>
      <c r="AH42" s="26"/>
      <c r="AI42" s="26"/>
      <c r="AJ42" s="26"/>
      <c r="AK42" s="26"/>
      <c r="AL42" s="26"/>
      <c r="AM42" s="26"/>
      <c r="AN42" s="26"/>
      <c r="AO42" s="26"/>
      <c r="AP42" s="26"/>
      <c r="AQ42" s="26"/>
      <c r="AR42" s="26"/>
      <c r="AS42" s="26"/>
      <c r="AT42" s="26"/>
      <c r="AU42" s="26"/>
      <c r="AV42" s="26"/>
      <c r="AW42" s="26"/>
      <c r="AX42" s="26"/>
      <c r="AY42" s="26"/>
      <c r="AZ42" s="26"/>
      <c r="BA42" s="26"/>
      <c r="BB42" s="26"/>
      <c r="BC42" s="26"/>
      <c r="BD42" s="26"/>
      <c r="BE42" s="26"/>
      <c r="BF42" s="26"/>
      <c r="BG42" s="26"/>
      <c r="BH42" s="26"/>
      <c r="BI42" s="26"/>
      <c r="BJ42" s="26"/>
      <c r="BK42" s="26"/>
      <c r="BL42" s="26"/>
      <c r="BM42" s="26"/>
      <c r="BN42" s="26"/>
      <c r="BO42" s="26"/>
      <c r="BP42" s="26"/>
      <c r="BQ42" s="26"/>
      <c r="BR42" s="26"/>
      <c r="BS42" s="26"/>
      <c r="BT42" s="26"/>
      <c r="BU42" s="26"/>
      <c r="BV42" s="26"/>
      <c r="BW42" s="26"/>
      <c r="BX42" s="26"/>
      <c r="BY42" s="26"/>
      <c r="BZ42" s="26"/>
      <c r="CA42" s="26"/>
      <c r="CB42" s="26"/>
      <c r="CC42" s="26"/>
      <c r="CD42" s="26"/>
      <c r="CE42" s="26"/>
      <c r="CF42" s="26"/>
      <c r="CG42" s="26"/>
      <c r="CH42" s="26"/>
      <c r="CI42" s="26"/>
      <c r="CJ42" s="26"/>
      <c r="CK42" s="26"/>
      <c r="CL42" s="26"/>
      <c r="CM42" s="26"/>
      <c r="CN42" s="26"/>
      <c r="CO42" s="26"/>
      <c r="CP42" s="26"/>
      <c r="CQ42" s="26"/>
      <c r="CR42" s="26"/>
      <c r="CS42" s="26"/>
      <c r="CT42" s="26"/>
      <c r="CU42" s="26"/>
      <c r="CV42" s="26"/>
      <c r="CW42" s="26"/>
      <c r="CX42" s="26"/>
      <c r="CY42" s="26"/>
    </row>
    <row r="43" spans="1:103" s="7" customFormat="1" ht="19.5" customHeight="1">
      <c r="A43" s="258" t="s">
        <v>413</v>
      </c>
      <c r="B43" s="464">
        <v>28</v>
      </c>
      <c r="C43" s="430">
        <f>'保険証発行状況'!F45</f>
        <v>96</v>
      </c>
      <c r="D43" s="462">
        <v>10</v>
      </c>
      <c r="E43" s="259">
        <f t="shared" si="0"/>
        <v>0.10416666666666667</v>
      </c>
      <c r="F43" s="150">
        <v>0.9425</v>
      </c>
      <c r="G43" s="151">
        <v>0.949</v>
      </c>
      <c r="H43" s="151">
        <v>0.9308</v>
      </c>
      <c r="I43" s="159">
        <v>0.9228</v>
      </c>
      <c r="J43" s="159">
        <v>0.9214</v>
      </c>
      <c r="K43" s="160">
        <v>0.92</v>
      </c>
      <c r="L43" s="160">
        <v>0.906</v>
      </c>
      <c r="M43" s="159">
        <v>0.905</v>
      </c>
      <c r="N43" s="166">
        <v>0.901</v>
      </c>
      <c r="O43" s="241"/>
      <c r="P43" s="26"/>
      <c r="Q43" s="26"/>
      <c r="R43" s="26"/>
      <c r="S43" s="26"/>
      <c r="T43" s="26"/>
      <c r="U43" s="26"/>
      <c r="V43" s="26"/>
      <c r="W43" s="26"/>
      <c r="X43" s="26"/>
      <c r="Y43" s="26"/>
      <c r="Z43" s="26"/>
      <c r="AA43" s="26"/>
      <c r="AB43" s="26"/>
      <c r="AC43" s="26"/>
      <c r="AD43" s="26"/>
      <c r="AE43" s="26"/>
      <c r="AF43" s="26"/>
      <c r="AG43" s="26"/>
      <c r="AH43" s="26"/>
      <c r="AI43" s="26"/>
      <c r="AJ43" s="26"/>
      <c r="AK43" s="26"/>
      <c r="AL43" s="26"/>
      <c r="AM43" s="26"/>
      <c r="AN43" s="26"/>
      <c r="AO43" s="26"/>
      <c r="AP43" s="26"/>
      <c r="AQ43" s="26"/>
      <c r="AR43" s="26"/>
      <c r="AS43" s="26"/>
      <c r="AT43" s="26"/>
      <c r="AU43" s="26"/>
      <c r="AV43" s="26"/>
      <c r="AW43" s="26"/>
      <c r="AX43" s="26"/>
      <c r="AY43" s="26"/>
      <c r="AZ43" s="26"/>
      <c r="BA43" s="26"/>
      <c r="BB43" s="26"/>
      <c r="BC43" s="26"/>
      <c r="BD43" s="26"/>
      <c r="BE43" s="26"/>
      <c r="BF43" s="26"/>
      <c r="BG43" s="26"/>
      <c r="BH43" s="26"/>
      <c r="BI43" s="26"/>
      <c r="BJ43" s="26"/>
      <c r="BK43" s="26"/>
      <c r="BL43" s="26"/>
      <c r="BM43" s="26"/>
      <c r="BN43" s="26"/>
      <c r="BO43" s="26"/>
      <c r="BP43" s="26"/>
      <c r="BQ43" s="26"/>
      <c r="BR43" s="26"/>
      <c r="BS43" s="26"/>
      <c r="BT43" s="26"/>
      <c r="BU43" s="26"/>
      <c r="BV43" s="26"/>
      <c r="BW43" s="26"/>
      <c r="BX43" s="26"/>
      <c r="BY43" s="26"/>
      <c r="BZ43" s="26"/>
      <c r="CA43" s="26"/>
      <c r="CB43" s="26"/>
      <c r="CC43" s="26"/>
      <c r="CD43" s="26"/>
      <c r="CE43" s="26"/>
      <c r="CF43" s="26"/>
      <c r="CG43" s="26"/>
      <c r="CH43" s="26"/>
      <c r="CI43" s="26"/>
      <c r="CJ43" s="26"/>
      <c r="CK43" s="26"/>
      <c r="CL43" s="26"/>
      <c r="CM43" s="26"/>
      <c r="CN43" s="26"/>
      <c r="CO43" s="26"/>
      <c r="CP43" s="26"/>
      <c r="CQ43" s="26"/>
      <c r="CR43" s="26"/>
      <c r="CS43" s="26"/>
      <c r="CT43" s="26"/>
      <c r="CU43" s="26"/>
      <c r="CV43" s="26"/>
      <c r="CW43" s="26"/>
      <c r="CX43" s="26"/>
      <c r="CY43" s="26"/>
    </row>
    <row r="44" spans="1:15" s="7" customFormat="1" ht="19.5" customHeight="1">
      <c r="A44" s="258" t="s">
        <v>414</v>
      </c>
      <c r="B44" s="461">
        <v>616</v>
      </c>
      <c r="C44" s="430">
        <f>'保険証発行状況'!F46</f>
        <v>280</v>
      </c>
      <c r="D44" s="463">
        <v>107</v>
      </c>
      <c r="E44" s="259">
        <f t="shared" si="0"/>
        <v>0.3821428571428571</v>
      </c>
      <c r="F44" s="150">
        <v>0.9273</v>
      </c>
      <c r="G44" s="151">
        <v>0.9315</v>
      </c>
      <c r="H44" s="151">
        <v>0.917</v>
      </c>
      <c r="I44" s="151">
        <v>0.9159</v>
      </c>
      <c r="J44" s="151">
        <v>0.9119</v>
      </c>
      <c r="K44" s="260">
        <v>0.9249</v>
      </c>
      <c r="L44" s="260">
        <v>0.9147</v>
      </c>
      <c r="M44" s="151">
        <v>0.9279</v>
      </c>
      <c r="N44" s="261">
        <v>0.832</v>
      </c>
      <c r="O44" s="239"/>
    </row>
    <row r="45" spans="1:15" s="7" customFormat="1" ht="19.5" customHeight="1">
      <c r="A45" s="258" t="s">
        <v>454</v>
      </c>
      <c r="B45" s="461">
        <v>68</v>
      </c>
      <c r="C45" s="430">
        <f>'保険証発行状況'!F47</f>
        <v>1005</v>
      </c>
      <c r="D45" s="463">
        <v>68</v>
      </c>
      <c r="E45" s="259">
        <f t="shared" si="0"/>
        <v>0.06766169154228856</v>
      </c>
      <c r="F45" s="150">
        <v>0.8928</v>
      </c>
      <c r="G45" s="151">
        <v>0.8748</v>
      </c>
      <c r="H45" s="151">
        <v>0.8756</v>
      </c>
      <c r="I45" s="151">
        <v>0.8842</v>
      </c>
      <c r="J45" s="151">
        <v>0.8892</v>
      </c>
      <c r="K45" s="260">
        <v>0.9009</v>
      </c>
      <c r="L45" s="260">
        <v>0.8965</v>
      </c>
      <c r="M45" s="151">
        <v>0.8966</v>
      </c>
      <c r="N45" s="261">
        <v>0.9053</v>
      </c>
      <c r="O45" s="239"/>
    </row>
    <row r="46" spans="1:15" s="7" customFormat="1" ht="19.5" customHeight="1">
      <c r="A46" s="304" t="s">
        <v>455</v>
      </c>
      <c r="B46" s="466">
        <v>0</v>
      </c>
      <c r="C46" s="430">
        <f>'保険証発行状況'!F48</f>
        <v>1128</v>
      </c>
      <c r="D46" s="467">
        <v>0</v>
      </c>
      <c r="E46" s="259">
        <f t="shared" si="0"/>
        <v>0</v>
      </c>
      <c r="F46" s="305">
        <v>0.8544</v>
      </c>
      <c r="G46" s="182">
        <v>0.855</v>
      </c>
      <c r="H46" s="182">
        <v>0.8526</v>
      </c>
      <c r="I46" s="182">
        <v>0.84</v>
      </c>
      <c r="J46" s="182">
        <v>0.851</v>
      </c>
      <c r="K46" s="306">
        <v>0.8855</v>
      </c>
      <c r="L46" s="306">
        <v>0.9001</v>
      </c>
      <c r="M46" s="182">
        <v>0.9201</v>
      </c>
      <c r="N46" s="307">
        <v>0.9129</v>
      </c>
      <c r="O46" s="239"/>
    </row>
    <row r="47" spans="1:15" s="7" customFormat="1" ht="19.5" customHeight="1" thickBot="1">
      <c r="A47" s="304" t="s">
        <v>415</v>
      </c>
      <c r="B47" s="550">
        <v>281</v>
      </c>
      <c r="C47" s="430">
        <f>'保険証発行状況'!F49</f>
        <v>215</v>
      </c>
      <c r="D47" s="467">
        <v>76</v>
      </c>
      <c r="E47" s="551">
        <f t="shared" si="0"/>
        <v>0.35348837209302325</v>
      </c>
      <c r="F47" s="305">
        <v>0.8935</v>
      </c>
      <c r="G47" s="182">
        <v>0.9115</v>
      </c>
      <c r="H47" s="182">
        <v>0.9093</v>
      </c>
      <c r="I47" s="182">
        <v>0.9028</v>
      </c>
      <c r="J47" s="182">
        <v>0.8882</v>
      </c>
      <c r="K47" s="306">
        <v>0.9016</v>
      </c>
      <c r="L47" s="306">
        <v>0.8934</v>
      </c>
      <c r="M47" s="182">
        <v>0.9382</v>
      </c>
      <c r="N47" s="552" t="s">
        <v>497</v>
      </c>
      <c r="O47" s="239"/>
    </row>
    <row r="48" spans="1:15" s="7" customFormat="1" ht="19.5" customHeight="1" thickBot="1">
      <c r="A48" s="230" t="s">
        <v>467</v>
      </c>
      <c r="B48" s="468">
        <f>SUM(B5:B47)</f>
        <v>20739</v>
      </c>
      <c r="C48" s="432">
        <f>SUM(C5:C47)</f>
        <v>137246</v>
      </c>
      <c r="D48" s="469">
        <f>SUM(D5:D47)</f>
        <v>32485</v>
      </c>
      <c r="E48" s="232">
        <f t="shared" si="0"/>
        <v>0.23669177972399924</v>
      </c>
      <c r="F48" s="233">
        <f aca="true" t="shared" si="1" ref="F48:N48">AVERAGE(F5:F47)</f>
        <v>0.8745511627906978</v>
      </c>
      <c r="G48" s="234">
        <f t="shared" si="1"/>
        <v>0.8744837209302323</v>
      </c>
      <c r="H48" s="234">
        <f t="shared" si="1"/>
        <v>0.8718906976744185</v>
      </c>
      <c r="I48" s="234">
        <f t="shared" si="1"/>
        <v>0.8735395348837212</v>
      </c>
      <c r="J48" s="234">
        <f t="shared" si="1"/>
        <v>0.8711046511627908</v>
      </c>
      <c r="K48" s="235">
        <f t="shared" si="1"/>
        <v>0.872139534883721</v>
      </c>
      <c r="L48" s="235">
        <f t="shared" si="1"/>
        <v>0.8713999999999998</v>
      </c>
      <c r="M48" s="234">
        <f>AVERAGE(M5:M47)</f>
        <v>0.8811290322580647</v>
      </c>
      <c r="N48" s="236">
        <f t="shared" si="1"/>
        <v>0.8899965517241379</v>
      </c>
      <c r="O48" s="239"/>
    </row>
    <row r="49" spans="1:14" ht="18.75" customHeight="1">
      <c r="A49" s="633"/>
      <c r="B49" s="633"/>
      <c r="C49" s="633"/>
      <c r="D49" s="633"/>
      <c r="E49" s="633"/>
      <c r="F49" s="633"/>
      <c r="G49" s="633"/>
      <c r="H49" s="633"/>
      <c r="I49" s="633"/>
      <c r="J49" s="633"/>
      <c r="K49" s="633"/>
      <c r="L49" s="633"/>
      <c r="M49" s="633"/>
      <c r="N49" s="633"/>
    </row>
    <row r="50" spans="8:14" ht="13.5">
      <c r="H50" s="7"/>
      <c r="I50" s="7"/>
      <c r="J50" s="7"/>
      <c r="K50" s="7"/>
      <c r="L50" s="7"/>
      <c r="M50" s="7"/>
      <c r="N50" s="7"/>
    </row>
    <row r="51" spans="8:14" ht="13.5">
      <c r="H51" s="7"/>
      <c r="I51" s="7"/>
      <c r="J51" s="7"/>
      <c r="K51" s="7"/>
      <c r="L51" s="7"/>
      <c r="M51" s="7"/>
      <c r="N51" s="7"/>
    </row>
    <row r="52" spans="8:14" ht="13.5">
      <c r="H52" s="7"/>
      <c r="I52" s="7"/>
      <c r="J52" s="7"/>
      <c r="K52" s="7"/>
      <c r="L52" s="7"/>
      <c r="M52" s="7"/>
      <c r="N52" s="7"/>
    </row>
    <row r="53" spans="8:14" ht="13.5">
      <c r="H53" s="7"/>
      <c r="I53" s="7"/>
      <c r="J53" s="7"/>
      <c r="K53" s="7"/>
      <c r="L53" s="7"/>
      <c r="M53" s="7"/>
      <c r="N53" s="7"/>
    </row>
  </sheetData>
  <sheetProtection/>
  <mergeCells count="5">
    <mergeCell ref="A49:N49"/>
    <mergeCell ref="A3:A4"/>
    <mergeCell ref="F3:N3"/>
    <mergeCell ref="G2:I2"/>
    <mergeCell ref="B3:E3"/>
  </mergeCells>
  <printOptions/>
  <pageMargins left="0.7480314960629921" right="0.2755905511811024" top="0.7874015748031497" bottom="0.4724409448818898" header="0.5118110236220472" footer="0.35433070866141736"/>
  <pageSetup horizontalDpi="300" verticalDpi="300" orientation="portrait" paperSize="9" scale="75" r:id="rId1"/>
  <ignoredErrors>
    <ignoredError sqref="E18" evalError="1"/>
  </ignoredErrors>
</worksheet>
</file>

<file path=xl/worksheets/sheet4.xml><?xml version="1.0" encoding="utf-8"?>
<worksheet xmlns="http://schemas.openxmlformats.org/spreadsheetml/2006/main" xmlns:r="http://schemas.openxmlformats.org/officeDocument/2006/relationships">
  <dimension ref="A1:H118"/>
  <sheetViews>
    <sheetView zoomScalePageLayoutView="0" workbookViewId="0" topLeftCell="A1">
      <pane xSplit="1" ySplit="3" topLeftCell="C34" activePane="bottomRight" state="frozen"/>
      <selection pane="topLeft" activeCell="A1" sqref="A1"/>
      <selection pane="topRight" activeCell="C1" sqref="C1"/>
      <selection pane="bottomLeft" activeCell="A4" sqref="A4"/>
      <selection pane="bottomRight" activeCell="C37" sqref="C37"/>
    </sheetView>
  </sheetViews>
  <sheetFormatPr defaultColWidth="9.00390625" defaultRowHeight="13.5"/>
  <cols>
    <col min="1" max="1" width="12.625" style="280" customWidth="1"/>
    <col min="2" max="2" width="70.625" style="1" customWidth="1"/>
    <col min="3" max="3" width="70.625" style="0" customWidth="1"/>
  </cols>
  <sheetData>
    <row r="1" spans="2:3" ht="23.25" customHeight="1">
      <c r="B1" s="640" t="s">
        <v>9</v>
      </c>
      <c r="C1" s="640"/>
    </row>
    <row r="2" spans="2:3" ht="13.5">
      <c r="B2" s="641" t="s">
        <v>2</v>
      </c>
      <c r="C2" s="641"/>
    </row>
    <row r="3" spans="1:3" ht="38.25" customHeight="1" thickBot="1">
      <c r="A3" s="281"/>
      <c r="B3" s="242" t="s">
        <v>233</v>
      </c>
      <c r="C3" s="243" t="s">
        <v>234</v>
      </c>
    </row>
    <row r="4" spans="1:3" s="7" customFormat="1" ht="54" customHeight="1">
      <c r="A4" s="360" t="s">
        <v>417</v>
      </c>
      <c r="B4" s="361" t="s">
        <v>170</v>
      </c>
      <c r="C4" s="362" t="s">
        <v>171</v>
      </c>
    </row>
    <row r="5" spans="1:3" s="7" customFormat="1" ht="39.75" customHeight="1">
      <c r="A5" s="282" t="s">
        <v>418</v>
      </c>
      <c r="B5" s="45" t="s">
        <v>364</v>
      </c>
      <c r="C5" s="50" t="s">
        <v>131</v>
      </c>
    </row>
    <row r="6" spans="1:3" s="7" customFormat="1" ht="19.5" customHeight="1">
      <c r="A6" s="282" t="s">
        <v>405</v>
      </c>
      <c r="B6" s="50" t="s">
        <v>127</v>
      </c>
      <c r="C6" s="50" t="s">
        <v>128</v>
      </c>
    </row>
    <row r="7" spans="1:3" s="7" customFormat="1" ht="39.75" customHeight="1">
      <c r="A7" s="282" t="s">
        <v>407</v>
      </c>
      <c r="B7" s="45" t="s">
        <v>239</v>
      </c>
      <c r="C7" s="45" t="s">
        <v>240</v>
      </c>
    </row>
    <row r="8" spans="1:3" s="7" customFormat="1" ht="39.75" customHeight="1">
      <c r="A8" s="282" t="s">
        <v>419</v>
      </c>
      <c r="B8" s="45" t="s">
        <v>248</v>
      </c>
      <c r="C8" s="45" t="s">
        <v>424</v>
      </c>
    </row>
    <row r="9" spans="1:3" s="7" customFormat="1" ht="69" customHeight="1">
      <c r="A9" s="282" t="s">
        <v>251</v>
      </c>
      <c r="B9" s="50" t="s">
        <v>148</v>
      </c>
      <c r="C9" s="50" t="s">
        <v>315</v>
      </c>
    </row>
    <row r="10" spans="1:3" s="7" customFormat="1" ht="19.5" customHeight="1">
      <c r="A10" s="282" t="s">
        <v>408</v>
      </c>
      <c r="B10" s="45" t="s">
        <v>282</v>
      </c>
      <c r="C10" s="50" t="s">
        <v>193</v>
      </c>
    </row>
    <row r="11" spans="1:3" s="7" customFormat="1" ht="19.5" customHeight="1">
      <c r="A11" s="282" t="s">
        <v>421</v>
      </c>
      <c r="B11" s="45" t="s">
        <v>247</v>
      </c>
      <c r="C11" s="45" t="s">
        <v>396</v>
      </c>
    </row>
    <row r="12" spans="1:3" s="7" customFormat="1" ht="69" customHeight="1">
      <c r="A12" s="282" t="s">
        <v>422</v>
      </c>
      <c r="B12" s="45" t="s">
        <v>320</v>
      </c>
      <c r="C12" s="50" t="s">
        <v>133</v>
      </c>
    </row>
    <row r="13" spans="1:3" s="7" customFormat="1" ht="39.75" customHeight="1">
      <c r="A13" s="282" t="s">
        <v>433</v>
      </c>
      <c r="B13" s="45" t="s">
        <v>312</v>
      </c>
      <c r="C13" s="45" t="s">
        <v>237</v>
      </c>
    </row>
    <row r="14" spans="1:3" s="7" customFormat="1" ht="19.5" customHeight="1">
      <c r="A14" s="282" t="s">
        <v>434</v>
      </c>
      <c r="B14" s="50" t="s">
        <v>195</v>
      </c>
      <c r="C14" s="45" t="s">
        <v>428</v>
      </c>
    </row>
    <row r="15" spans="1:3" s="7" customFormat="1" ht="19.5" customHeight="1">
      <c r="A15" s="282" t="s">
        <v>435</v>
      </c>
      <c r="B15" s="45" t="s">
        <v>318</v>
      </c>
      <c r="C15" s="45" t="s">
        <v>319</v>
      </c>
    </row>
    <row r="16" spans="1:3" s="7" customFormat="1" ht="19.5" customHeight="1">
      <c r="A16" s="282" t="s">
        <v>436</v>
      </c>
      <c r="B16" s="45" t="s">
        <v>499</v>
      </c>
      <c r="C16" s="45" t="s">
        <v>500</v>
      </c>
    </row>
    <row r="17" spans="1:3" s="7" customFormat="1" ht="19.5" customHeight="1">
      <c r="A17" s="282" t="s">
        <v>392</v>
      </c>
      <c r="B17" s="45" t="s">
        <v>362</v>
      </c>
      <c r="C17" s="45" t="s">
        <v>363</v>
      </c>
    </row>
    <row r="18" spans="1:3" s="7" customFormat="1" ht="19.5" customHeight="1">
      <c r="A18" s="282" t="s">
        <v>437</v>
      </c>
      <c r="B18" s="45" t="s">
        <v>238</v>
      </c>
      <c r="C18" s="45" t="s">
        <v>238</v>
      </c>
    </row>
    <row r="19" spans="1:3" s="7" customFormat="1" ht="31.5" customHeight="1">
      <c r="A19" s="282" t="s">
        <v>438</v>
      </c>
      <c r="B19" s="50" t="s">
        <v>201</v>
      </c>
      <c r="C19" s="50" t="s">
        <v>202</v>
      </c>
    </row>
    <row r="20" spans="1:3" s="7" customFormat="1" ht="60" customHeight="1">
      <c r="A20" s="282" t="s">
        <v>439</v>
      </c>
      <c r="B20" s="50" t="s">
        <v>157</v>
      </c>
      <c r="C20" s="45" t="s">
        <v>317</v>
      </c>
    </row>
    <row r="21" spans="1:3" s="7" customFormat="1" ht="19.5" customHeight="1">
      <c r="A21" s="282" t="s">
        <v>440</v>
      </c>
      <c r="B21" s="45" t="s">
        <v>286</v>
      </c>
      <c r="C21" s="45" t="s">
        <v>287</v>
      </c>
    </row>
    <row r="22" spans="1:3" s="7" customFormat="1" ht="19.5" customHeight="1">
      <c r="A22" s="282" t="s">
        <v>441</v>
      </c>
      <c r="B22" s="50" t="s">
        <v>164</v>
      </c>
      <c r="C22" s="50" t="s">
        <v>165</v>
      </c>
    </row>
    <row r="23" spans="1:3" s="7" customFormat="1" ht="19.5" customHeight="1">
      <c r="A23" s="282" t="s">
        <v>442</v>
      </c>
      <c r="B23" s="45" t="s">
        <v>327</v>
      </c>
      <c r="C23" s="45" t="s">
        <v>305</v>
      </c>
    </row>
    <row r="24" spans="1:3" s="7" customFormat="1" ht="39.75" customHeight="1">
      <c r="A24" s="282" t="s">
        <v>443</v>
      </c>
      <c r="B24" s="50" t="s">
        <v>221</v>
      </c>
      <c r="C24" s="50" t="s">
        <v>222</v>
      </c>
    </row>
    <row r="25" spans="1:3" s="7" customFormat="1" ht="85.5" customHeight="1">
      <c r="A25" s="282" t="s">
        <v>444</v>
      </c>
      <c r="B25" s="50" t="s">
        <v>427</v>
      </c>
      <c r="C25" s="50" t="s">
        <v>212</v>
      </c>
    </row>
    <row r="26" spans="1:3" s="7" customFormat="1" ht="75.75" customHeight="1">
      <c r="A26" s="282" t="s">
        <v>494</v>
      </c>
      <c r="B26" s="45" t="s">
        <v>298</v>
      </c>
      <c r="C26" s="50" t="s">
        <v>153</v>
      </c>
    </row>
    <row r="27" spans="1:3" s="7" customFormat="1" ht="39.75" customHeight="1">
      <c r="A27" s="282" t="s">
        <v>445</v>
      </c>
      <c r="B27" s="45" t="s">
        <v>285</v>
      </c>
      <c r="C27" s="50" t="s">
        <v>132</v>
      </c>
    </row>
    <row r="28" spans="1:3" s="7" customFormat="1" ht="39.75" customHeight="1">
      <c r="A28" s="282" t="s">
        <v>446</v>
      </c>
      <c r="B28" s="50" t="s">
        <v>135</v>
      </c>
      <c r="C28" s="334" t="s">
        <v>426</v>
      </c>
    </row>
    <row r="29" spans="1:3" s="7" customFormat="1" ht="19.5" customHeight="1">
      <c r="A29" s="282" t="s">
        <v>409</v>
      </c>
      <c r="B29" s="45" t="s">
        <v>247</v>
      </c>
      <c r="C29" s="45" t="s">
        <v>244</v>
      </c>
    </row>
    <row r="30" spans="1:3" s="7" customFormat="1" ht="19.5" customHeight="1">
      <c r="A30" s="282" t="s">
        <v>410</v>
      </c>
      <c r="B30" s="45" t="s">
        <v>403</v>
      </c>
      <c r="C30" s="45" t="s">
        <v>236</v>
      </c>
    </row>
    <row r="31" spans="1:3" s="7" customFormat="1" ht="39.75" customHeight="1">
      <c r="A31" s="282" t="s">
        <v>411</v>
      </c>
      <c r="B31" s="355" t="s">
        <v>162</v>
      </c>
      <c r="C31" s="334" t="s">
        <v>303</v>
      </c>
    </row>
    <row r="32" spans="1:3" s="7" customFormat="1" ht="19.5" customHeight="1">
      <c r="A32" s="282" t="s">
        <v>447</v>
      </c>
      <c r="B32" s="355" t="s">
        <v>296</v>
      </c>
      <c r="C32" s="355" t="s">
        <v>296</v>
      </c>
    </row>
    <row r="33" spans="1:3" s="7" customFormat="1" ht="39.75" customHeight="1">
      <c r="A33" s="282" t="s">
        <v>406</v>
      </c>
      <c r="B33" s="45" t="s">
        <v>284</v>
      </c>
      <c r="C33" s="45" t="s">
        <v>283</v>
      </c>
    </row>
    <row r="34" spans="1:3" s="7" customFormat="1" ht="39.75" customHeight="1">
      <c r="A34" s="282" t="s">
        <v>448</v>
      </c>
      <c r="B34" s="334" t="s">
        <v>316</v>
      </c>
      <c r="C34" s="334" t="s">
        <v>316</v>
      </c>
    </row>
    <row r="35" spans="1:3" s="7" customFormat="1" ht="39.75" customHeight="1">
      <c r="A35" s="282" t="s">
        <v>412</v>
      </c>
      <c r="B35" s="45" t="s">
        <v>313</v>
      </c>
      <c r="C35" s="45" t="s">
        <v>244</v>
      </c>
    </row>
    <row r="36" spans="1:3" s="7" customFormat="1" ht="60" customHeight="1">
      <c r="A36" s="282" t="s">
        <v>449</v>
      </c>
      <c r="B36" s="45" t="s">
        <v>302</v>
      </c>
      <c r="C36" s="45" t="s">
        <v>301</v>
      </c>
    </row>
    <row r="37" spans="1:3" s="7" customFormat="1" ht="56.25" customHeight="1">
      <c r="A37" s="282" t="s">
        <v>450</v>
      </c>
      <c r="B37" s="45" t="s">
        <v>425</v>
      </c>
      <c r="C37" s="50" t="s">
        <v>218</v>
      </c>
    </row>
    <row r="38" spans="1:3" s="7" customFormat="1" ht="60" customHeight="1">
      <c r="A38" s="282" t="s">
        <v>451</v>
      </c>
      <c r="B38" s="334" t="s">
        <v>245</v>
      </c>
      <c r="C38" s="334" t="s">
        <v>246</v>
      </c>
    </row>
    <row r="39" spans="1:3" s="7" customFormat="1" ht="60" customHeight="1">
      <c r="A39" s="282" t="s">
        <v>452</v>
      </c>
      <c r="B39" s="50" t="s">
        <v>182</v>
      </c>
      <c r="C39" s="50" t="s">
        <v>183</v>
      </c>
    </row>
    <row r="40" spans="1:3" s="7" customFormat="1" ht="39.75" customHeight="1">
      <c r="A40" s="282" t="s">
        <v>453</v>
      </c>
      <c r="B40" s="45" t="s">
        <v>306</v>
      </c>
      <c r="C40" s="45" t="s">
        <v>307</v>
      </c>
    </row>
    <row r="41" spans="1:3" s="7" customFormat="1" ht="19.5" customHeight="1">
      <c r="A41" s="282" t="s">
        <v>413</v>
      </c>
      <c r="B41" s="45" t="s">
        <v>308</v>
      </c>
      <c r="C41" s="45" t="s">
        <v>309</v>
      </c>
    </row>
    <row r="42" spans="1:3" s="7" customFormat="1" ht="39.75" customHeight="1">
      <c r="A42" s="282" t="s">
        <v>414</v>
      </c>
      <c r="B42" s="50" t="s">
        <v>118</v>
      </c>
      <c r="C42" s="45" t="s">
        <v>423</v>
      </c>
    </row>
    <row r="43" spans="1:3" s="7" customFormat="1" ht="60" customHeight="1">
      <c r="A43" s="282" t="s">
        <v>454</v>
      </c>
      <c r="B43" s="50" t="s">
        <v>158</v>
      </c>
      <c r="C43" s="50" t="s">
        <v>159</v>
      </c>
    </row>
    <row r="44" spans="1:3" s="7" customFormat="1" ht="60" customHeight="1">
      <c r="A44" s="282" t="s">
        <v>455</v>
      </c>
      <c r="B44" s="45" t="s">
        <v>281</v>
      </c>
      <c r="C44" s="45" t="s">
        <v>310</v>
      </c>
    </row>
    <row r="45" spans="1:3" s="7" customFormat="1" ht="19.5" customHeight="1">
      <c r="A45" s="282" t="s">
        <v>415</v>
      </c>
      <c r="B45" s="50" t="s">
        <v>227</v>
      </c>
      <c r="C45" s="355" t="s">
        <v>235</v>
      </c>
    </row>
    <row r="46" spans="1:3" s="7" customFormat="1" ht="85.5" customHeight="1" thickBot="1">
      <c r="A46" s="402" t="s">
        <v>104</v>
      </c>
      <c r="B46" s="403" t="s">
        <v>299</v>
      </c>
      <c r="C46" s="404" t="s">
        <v>190</v>
      </c>
    </row>
    <row r="47" spans="1:7" ht="14.25" thickTop="1">
      <c r="A47" s="283"/>
      <c r="B47" s="5"/>
      <c r="D47" s="5"/>
      <c r="E47" s="5"/>
      <c r="F47" s="5"/>
      <c r="G47" s="5"/>
    </row>
    <row r="48" spans="1:8" ht="14.25" customHeight="1">
      <c r="A48" s="283"/>
      <c r="B48" s="5"/>
      <c r="C48" s="5"/>
      <c r="D48" s="5"/>
      <c r="E48" s="5"/>
      <c r="F48" s="5"/>
      <c r="G48" s="5"/>
      <c r="H48" s="5"/>
    </row>
    <row r="49" spans="1:3" ht="13.5">
      <c r="A49" s="283"/>
      <c r="B49" s="13"/>
      <c r="C49" s="7"/>
    </row>
    <row r="50" spans="1:3" ht="13.5">
      <c r="A50" s="283"/>
      <c r="B50" s="13"/>
      <c r="C50" s="7"/>
    </row>
    <row r="51" spans="1:3" ht="13.5">
      <c r="A51" s="283"/>
      <c r="B51" s="13"/>
      <c r="C51" s="7"/>
    </row>
    <row r="52" spans="1:3" ht="13.5">
      <c r="A52" s="283"/>
      <c r="B52" s="13"/>
      <c r="C52" s="7"/>
    </row>
    <row r="53" spans="1:3" ht="13.5">
      <c r="A53" s="283"/>
      <c r="B53" s="13"/>
      <c r="C53" s="7"/>
    </row>
    <row r="54" spans="1:3" ht="13.5">
      <c r="A54" s="283"/>
      <c r="B54" s="13"/>
      <c r="C54" s="7"/>
    </row>
    <row r="55" spans="1:3" ht="13.5">
      <c r="A55" s="283"/>
      <c r="B55" s="13"/>
      <c r="C55" s="7"/>
    </row>
    <row r="56" spans="1:3" ht="13.5">
      <c r="A56" s="283"/>
      <c r="B56" s="13"/>
      <c r="C56" s="7"/>
    </row>
    <row r="57" spans="1:3" ht="13.5">
      <c r="A57" s="283"/>
      <c r="B57" s="13"/>
      <c r="C57" s="7"/>
    </row>
    <row r="58" spans="1:3" ht="13.5">
      <c r="A58" s="283"/>
      <c r="B58" s="13"/>
      <c r="C58" s="7"/>
    </row>
    <row r="59" spans="1:3" ht="13.5">
      <c r="A59" s="283"/>
      <c r="B59" s="13"/>
      <c r="C59" s="7"/>
    </row>
    <row r="60" spans="1:3" ht="13.5">
      <c r="A60" s="283"/>
      <c r="B60" s="13"/>
      <c r="C60" s="7"/>
    </row>
    <row r="61" spans="1:3" ht="13.5">
      <c r="A61" s="283"/>
      <c r="B61" s="13"/>
      <c r="C61" s="7"/>
    </row>
    <row r="62" spans="1:3" ht="13.5">
      <c r="A62" s="283"/>
      <c r="B62" s="13"/>
      <c r="C62" s="7"/>
    </row>
    <row r="63" spans="1:3" ht="13.5">
      <c r="A63" s="283"/>
      <c r="B63" s="13"/>
      <c r="C63" s="7"/>
    </row>
    <row r="64" spans="1:3" ht="13.5">
      <c r="A64" s="283"/>
      <c r="B64" s="13"/>
      <c r="C64" s="7"/>
    </row>
    <row r="65" spans="1:3" ht="13.5">
      <c r="A65" s="283"/>
      <c r="B65" s="13"/>
      <c r="C65" s="7"/>
    </row>
    <row r="66" spans="1:3" ht="13.5">
      <c r="A66" s="283"/>
      <c r="B66" s="13"/>
      <c r="C66" s="7"/>
    </row>
    <row r="67" spans="1:3" ht="13.5">
      <c r="A67" s="283"/>
      <c r="B67" s="13"/>
      <c r="C67" s="7"/>
    </row>
    <row r="68" spans="1:3" ht="13.5">
      <c r="A68" s="283"/>
      <c r="B68" s="13"/>
      <c r="C68" s="7"/>
    </row>
    <row r="69" spans="1:3" ht="13.5">
      <c r="A69" s="283"/>
      <c r="B69" s="13"/>
      <c r="C69" s="7"/>
    </row>
    <row r="70" spans="1:3" ht="13.5">
      <c r="A70" s="283"/>
      <c r="B70" s="13"/>
      <c r="C70" s="7"/>
    </row>
    <row r="71" spans="1:3" ht="13.5">
      <c r="A71" s="283"/>
      <c r="B71" s="13"/>
      <c r="C71" s="7"/>
    </row>
    <row r="72" spans="1:3" ht="13.5">
      <c r="A72" s="283"/>
      <c r="B72" s="13"/>
      <c r="C72" s="7"/>
    </row>
    <row r="73" spans="1:3" ht="13.5">
      <c r="A73" s="283"/>
      <c r="B73" s="13"/>
      <c r="C73" s="7"/>
    </row>
    <row r="74" spans="1:3" ht="13.5">
      <c r="A74" s="283"/>
      <c r="B74" s="13"/>
      <c r="C74" s="7"/>
    </row>
    <row r="75" spans="1:3" ht="13.5">
      <c r="A75" s="283"/>
      <c r="B75" s="13"/>
      <c r="C75" s="7"/>
    </row>
    <row r="76" spans="1:3" ht="13.5">
      <c r="A76" s="283"/>
      <c r="B76" s="13"/>
      <c r="C76" s="7"/>
    </row>
    <row r="77" spans="1:3" ht="13.5">
      <c r="A77" s="283"/>
      <c r="B77" s="13"/>
      <c r="C77" s="7"/>
    </row>
    <row r="78" spans="1:3" ht="13.5">
      <c r="A78" s="283"/>
      <c r="B78" s="13"/>
      <c r="C78" s="7"/>
    </row>
    <row r="79" spans="1:3" ht="13.5">
      <c r="A79" s="283"/>
      <c r="B79" s="13"/>
      <c r="C79" s="7"/>
    </row>
    <row r="80" spans="1:3" ht="13.5">
      <c r="A80" s="283"/>
      <c r="B80" s="13"/>
      <c r="C80" s="7"/>
    </row>
    <row r="81" spans="1:3" ht="13.5">
      <c r="A81" s="283"/>
      <c r="B81" s="13"/>
      <c r="C81" s="7"/>
    </row>
    <row r="82" spans="1:3" ht="13.5">
      <c r="A82" s="283"/>
      <c r="B82" s="13"/>
      <c r="C82" s="7"/>
    </row>
    <row r="83" spans="1:3" ht="13.5">
      <c r="A83" s="283"/>
      <c r="B83" s="13"/>
      <c r="C83" s="7"/>
    </row>
    <row r="84" spans="1:3" ht="13.5">
      <c r="A84" s="283"/>
      <c r="B84" s="13"/>
      <c r="C84" s="7"/>
    </row>
    <row r="85" spans="1:3" ht="13.5">
      <c r="A85" s="283"/>
      <c r="B85" s="13"/>
      <c r="C85" s="7"/>
    </row>
    <row r="86" spans="1:3" ht="13.5">
      <c r="A86" s="283"/>
      <c r="B86" s="13"/>
      <c r="C86" s="7"/>
    </row>
    <row r="87" spans="1:3" ht="13.5">
      <c r="A87" s="283"/>
      <c r="B87" s="13"/>
      <c r="C87" s="7"/>
    </row>
    <row r="88" spans="1:3" ht="13.5">
      <c r="A88" s="283"/>
      <c r="B88" s="13"/>
      <c r="C88" s="7"/>
    </row>
    <row r="89" spans="1:3" ht="13.5">
      <c r="A89" s="283"/>
      <c r="B89" s="13"/>
      <c r="C89" s="7"/>
    </row>
    <row r="90" spans="1:3" ht="13.5">
      <c r="A90" s="283"/>
      <c r="B90" s="13"/>
      <c r="C90" s="7"/>
    </row>
    <row r="91" spans="1:3" ht="13.5">
      <c r="A91" s="283"/>
      <c r="B91" s="13"/>
      <c r="C91" s="7"/>
    </row>
    <row r="92" spans="1:3" ht="13.5">
      <c r="A92" s="283"/>
      <c r="B92" s="13"/>
      <c r="C92" s="7"/>
    </row>
    <row r="93" spans="1:3" ht="13.5">
      <c r="A93" s="283"/>
      <c r="B93" s="13"/>
      <c r="C93" s="7"/>
    </row>
    <row r="94" spans="1:3" ht="13.5">
      <c r="A94" s="283"/>
      <c r="B94" s="13"/>
      <c r="C94" s="7"/>
    </row>
    <row r="95" spans="1:3" ht="13.5">
      <c r="A95" s="283"/>
      <c r="B95" s="13"/>
      <c r="C95" s="7"/>
    </row>
    <row r="96" spans="1:3" ht="13.5">
      <c r="A96" s="283"/>
      <c r="B96" s="13"/>
      <c r="C96" s="7"/>
    </row>
    <row r="97" spans="1:3" ht="13.5">
      <c r="A97" s="283"/>
      <c r="B97" s="13"/>
      <c r="C97" s="7"/>
    </row>
    <row r="98" spans="1:3" ht="13.5">
      <c r="A98" s="283"/>
      <c r="B98" s="13"/>
      <c r="C98" s="7"/>
    </row>
    <row r="99" spans="1:3" ht="13.5">
      <c r="A99" s="283"/>
      <c r="B99" s="13"/>
      <c r="C99" s="7"/>
    </row>
    <row r="100" spans="1:3" ht="13.5">
      <c r="A100" s="283"/>
      <c r="B100" s="13"/>
      <c r="C100" s="7"/>
    </row>
    <row r="101" spans="1:3" ht="13.5">
      <c r="A101" s="283"/>
      <c r="B101" s="13"/>
      <c r="C101" s="7"/>
    </row>
    <row r="102" spans="1:3" ht="13.5">
      <c r="A102" s="283"/>
      <c r="B102" s="13"/>
      <c r="C102" s="7"/>
    </row>
    <row r="103" spans="1:3" ht="13.5">
      <c r="A103" s="283"/>
      <c r="B103" s="13"/>
      <c r="C103" s="7"/>
    </row>
    <row r="104" spans="1:3" ht="13.5">
      <c r="A104" s="283"/>
      <c r="B104" s="13"/>
      <c r="C104" s="7"/>
    </row>
    <row r="105" spans="1:3" ht="13.5">
      <c r="A105" s="283"/>
      <c r="B105" s="13"/>
      <c r="C105" s="7"/>
    </row>
    <row r="106" spans="1:3" ht="13.5">
      <c r="A106" s="283"/>
      <c r="B106" s="13"/>
      <c r="C106" s="7"/>
    </row>
    <row r="107" spans="1:3" ht="13.5">
      <c r="A107" s="283"/>
      <c r="B107" s="13"/>
      <c r="C107" s="7"/>
    </row>
    <row r="108" spans="1:3" ht="13.5">
      <c r="A108" s="283"/>
      <c r="B108" s="13"/>
      <c r="C108" s="7"/>
    </row>
    <row r="109" spans="1:3" ht="13.5">
      <c r="A109" s="283"/>
      <c r="B109" s="13"/>
      <c r="C109" s="7"/>
    </row>
    <row r="110" spans="1:3" ht="13.5">
      <c r="A110" s="283"/>
      <c r="B110" s="13"/>
      <c r="C110" s="7"/>
    </row>
    <row r="111" spans="1:3" ht="13.5">
      <c r="A111" s="283"/>
      <c r="B111" s="13"/>
      <c r="C111" s="7"/>
    </row>
    <row r="112" spans="1:3" ht="13.5">
      <c r="A112" s="283"/>
      <c r="B112" s="13"/>
      <c r="C112" s="7"/>
    </row>
    <row r="113" spans="1:3" ht="13.5">
      <c r="A113" s="283"/>
      <c r="B113" s="13"/>
      <c r="C113" s="7"/>
    </row>
    <row r="114" spans="1:3" ht="13.5">
      <c r="A114" s="283"/>
      <c r="B114" s="13"/>
      <c r="C114" s="7"/>
    </row>
    <row r="115" spans="1:3" ht="13.5">
      <c r="A115" s="283"/>
      <c r="B115" s="13"/>
      <c r="C115" s="7"/>
    </row>
    <row r="116" spans="1:3" ht="13.5">
      <c r="A116" s="283"/>
      <c r="B116" s="13"/>
      <c r="C116" s="7"/>
    </row>
    <row r="117" spans="1:3" ht="13.5">
      <c r="A117" s="283"/>
      <c r="B117" s="13"/>
      <c r="C117" s="7"/>
    </row>
    <row r="118" spans="1:3" ht="13.5">
      <c r="A118" s="283"/>
      <c r="B118" s="13"/>
      <c r="C118" s="7"/>
    </row>
  </sheetData>
  <sheetProtection/>
  <mergeCells count="2">
    <mergeCell ref="B1:C1"/>
    <mergeCell ref="B2:C2"/>
  </mergeCells>
  <printOptions/>
  <pageMargins left="0.5905511811023623" right="0.2755905511811024" top="0.6692913385826772" bottom="0.2755905511811024" header="0.5118110236220472" footer="0.1968503937007874"/>
  <pageSetup fitToHeight="3" horizontalDpi="300" verticalDpi="300" orientation="landscape" paperSize="9" scale="90" r:id="rId1"/>
</worksheet>
</file>

<file path=xl/worksheets/sheet5.xml><?xml version="1.0" encoding="utf-8"?>
<worksheet xmlns="http://schemas.openxmlformats.org/spreadsheetml/2006/main" xmlns:r="http://schemas.openxmlformats.org/officeDocument/2006/relationships">
  <dimension ref="A1:M49"/>
  <sheetViews>
    <sheetView zoomScalePageLayoutView="0" workbookViewId="0" topLeftCell="A1">
      <pane xSplit="1" ySplit="3" topLeftCell="B21" activePane="bottomRight" state="frozen"/>
      <selection pane="topLeft" activeCell="A1" sqref="A1"/>
      <selection pane="topRight" activeCell="C1" sqref="C1"/>
      <selection pane="bottomLeft" activeCell="A5" sqref="A5"/>
      <selection pane="bottomRight" activeCell="B39" sqref="B39"/>
    </sheetView>
  </sheetViews>
  <sheetFormatPr defaultColWidth="9.00390625" defaultRowHeight="13.5"/>
  <cols>
    <col min="1" max="1" width="16.375" style="1" customWidth="1"/>
    <col min="2" max="2" width="18.375" style="0" customWidth="1"/>
    <col min="3" max="3" width="18.625" style="0" customWidth="1"/>
    <col min="4" max="4" width="19.375" style="0" customWidth="1"/>
    <col min="5" max="5" width="15.125" style="0" customWidth="1"/>
    <col min="6" max="7" width="8.625" style="0" customWidth="1"/>
    <col min="8" max="8" width="13.50390625" style="0" customWidth="1"/>
    <col min="9" max="11" width="10.625" style="0" customWidth="1"/>
    <col min="12" max="12" width="8.75390625" style="0" customWidth="1"/>
    <col min="13" max="13" width="9.00390625" style="168" customWidth="1"/>
  </cols>
  <sheetData>
    <row r="1" spans="2:8" ht="24" customHeight="1" thickBot="1">
      <c r="B1" s="100" t="s">
        <v>10</v>
      </c>
      <c r="H1" s="8" t="s">
        <v>2</v>
      </c>
    </row>
    <row r="2" spans="1:12" ht="17.25" customHeight="1">
      <c r="A2" s="601"/>
      <c r="B2" s="648" t="s">
        <v>394</v>
      </c>
      <c r="C2" s="649"/>
      <c r="D2" s="649"/>
      <c r="E2" s="649"/>
      <c r="F2" s="649"/>
      <c r="G2" s="650"/>
      <c r="H2" s="643" t="s">
        <v>11</v>
      </c>
      <c r="I2" s="645" t="s">
        <v>463</v>
      </c>
      <c r="J2" s="646"/>
      <c r="K2" s="646"/>
      <c r="L2" s="647"/>
    </row>
    <row r="3" spans="1:12" ht="40.5" customHeight="1" thickBot="1">
      <c r="A3" s="642"/>
      <c r="B3" s="85" t="s">
        <v>295</v>
      </c>
      <c r="C3" s="82" t="s">
        <v>213</v>
      </c>
      <c r="D3" s="82" t="s">
        <v>214</v>
      </c>
      <c r="E3" s="82" t="s">
        <v>460</v>
      </c>
      <c r="F3" s="82" t="s">
        <v>179</v>
      </c>
      <c r="G3" s="365" t="s">
        <v>215</v>
      </c>
      <c r="H3" s="644"/>
      <c r="I3" s="369" t="s">
        <v>172</v>
      </c>
      <c r="J3" s="368" t="s">
        <v>173</v>
      </c>
      <c r="K3" s="367" t="s">
        <v>178</v>
      </c>
      <c r="L3" s="366" t="s">
        <v>177</v>
      </c>
    </row>
    <row r="4" spans="1:13" s="7" customFormat="1" ht="15" customHeight="1">
      <c r="A4" s="371" t="s">
        <v>458</v>
      </c>
      <c r="B4" s="372"/>
      <c r="C4" s="405"/>
      <c r="D4" s="405"/>
      <c r="E4" s="405">
        <f aca="true" t="shared" si="0" ref="E4:E29">C4+D4</f>
        <v>0</v>
      </c>
      <c r="F4" s="151"/>
      <c r="G4" s="149"/>
      <c r="H4" s="470">
        <v>807019</v>
      </c>
      <c r="I4" s="170"/>
      <c r="J4" s="170"/>
      <c r="K4" s="170"/>
      <c r="L4" s="171"/>
      <c r="M4" s="169"/>
    </row>
    <row r="5" spans="1:13" s="7" customFormat="1" ht="15" customHeight="1">
      <c r="A5" s="258" t="s">
        <v>417</v>
      </c>
      <c r="B5" s="148"/>
      <c r="C5" s="284"/>
      <c r="D5" s="284"/>
      <c r="E5" s="170">
        <f t="shared" si="0"/>
        <v>0</v>
      </c>
      <c r="F5" s="151"/>
      <c r="G5" s="149"/>
      <c r="H5" s="471">
        <v>105822</v>
      </c>
      <c r="I5" s="170"/>
      <c r="J5" s="170"/>
      <c r="K5" s="170"/>
      <c r="L5" s="171"/>
      <c r="M5" s="169"/>
    </row>
    <row r="6" spans="1:13" s="7" customFormat="1" ht="15" customHeight="1">
      <c r="A6" s="258" t="s">
        <v>418</v>
      </c>
      <c r="B6" s="161"/>
      <c r="C6" s="284"/>
      <c r="D6" s="284"/>
      <c r="E6" s="170">
        <f t="shared" si="0"/>
        <v>0</v>
      </c>
      <c r="F6" s="151"/>
      <c r="G6" s="149"/>
      <c r="H6" s="471">
        <v>26624</v>
      </c>
      <c r="I6" s="170"/>
      <c r="J6" s="170"/>
      <c r="K6" s="170"/>
      <c r="L6" s="171"/>
      <c r="M6" s="169"/>
    </row>
    <row r="7" spans="1:13" s="7" customFormat="1" ht="15" customHeight="1">
      <c r="A7" s="258" t="s">
        <v>405</v>
      </c>
      <c r="B7" s="148">
        <v>6160401000</v>
      </c>
      <c r="C7" s="170">
        <v>88483355</v>
      </c>
      <c r="D7" s="170">
        <v>12103620</v>
      </c>
      <c r="E7" s="170">
        <f t="shared" si="0"/>
        <v>100586975</v>
      </c>
      <c r="F7" s="151">
        <f>E7/B7</f>
        <v>0.01632799147328234</v>
      </c>
      <c r="G7" s="149">
        <f>RANK(F7,$F$4:$F$46)</f>
        <v>19</v>
      </c>
      <c r="H7" s="471">
        <v>6449</v>
      </c>
      <c r="I7" s="170">
        <f aca="true" t="shared" si="1" ref="I7:I47">C7/H7</f>
        <v>13720.476818111336</v>
      </c>
      <c r="J7" s="170">
        <f aca="true" t="shared" si="2" ref="J7:J47">D7/H7</f>
        <v>1876.8212125910993</v>
      </c>
      <c r="K7" s="170">
        <f aca="true" t="shared" si="3" ref="K7:K47">E7/H7</f>
        <v>15597.298030702434</v>
      </c>
      <c r="L7" s="171">
        <f aca="true" t="shared" si="4" ref="L7:L46">RANK(K7,$K$4:$K$46)</f>
        <v>35</v>
      </c>
      <c r="M7" s="169"/>
    </row>
    <row r="8" spans="1:13" s="7" customFormat="1" ht="15" customHeight="1">
      <c r="A8" s="258" t="s">
        <v>407</v>
      </c>
      <c r="B8" s="148">
        <v>5695743000</v>
      </c>
      <c r="C8" s="170">
        <v>97334000</v>
      </c>
      <c r="D8" s="170">
        <v>0</v>
      </c>
      <c r="E8" s="170">
        <f t="shared" si="0"/>
        <v>97334000</v>
      </c>
      <c r="F8" s="151">
        <f>E8/B8</f>
        <v>0.017088903063217566</v>
      </c>
      <c r="G8" s="149">
        <f>RANK(F8,$F$4:$F$46)</f>
        <v>18</v>
      </c>
      <c r="H8" s="471">
        <v>3632</v>
      </c>
      <c r="I8" s="170">
        <f t="shared" si="1"/>
        <v>26799.008810572686</v>
      </c>
      <c r="J8" s="170">
        <f t="shared" si="2"/>
        <v>0</v>
      </c>
      <c r="K8" s="170">
        <f t="shared" si="3"/>
        <v>26799.008810572686</v>
      </c>
      <c r="L8" s="171">
        <f t="shared" si="4"/>
        <v>24</v>
      </c>
      <c r="M8" s="169"/>
    </row>
    <row r="9" spans="1:13" s="7" customFormat="1" ht="15" customHeight="1">
      <c r="A9" s="258" t="s">
        <v>419</v>
      </c>
      <c r="B9" s="148">
        <v>40338946000</v>
      </c>
      <c r="C9" s="170">
        <v>831138000</v>
      </c>
      <c r="D9" s="170">
        <v>456455000</v>
      </c>
      <c r="E9" s="170">
        <f t="shared" si="0"/>
        <v>1287593000</v>
      </c>
      <c r="F9" s="151">
        <f>E9/B9</f>
        <v>0.03191935158642965</v>
      </c>
      <c r="G9" s="149">
        <f>RANK(F9,$F$4:$F$46)</f>
        <v>3</v>
      </c>
      <c r="H9" s="471">
        <v>35476</v>
      </c>
      <c r="I9" s="170">
        <f t="shared" si="1"/>
        <v>23428.17679558011</v>
      </c>
      <c r="J9" s="170">
        <f t="shared" si="2"/>
        <v>12866.585860863683</v>
      </c>
      <c r="K9" s="170">
        <f t="shared" si="3"/>
        <v>36294.762656443796</v>
      </c>
      <c r="L9" s="171">
        <f t="shared" si="4"/>
        <v>5</v>
      </c>
      <c r="M9" s="169"/>
    </row>
    <row r="10" spans="1:13" s="7" customFormat="1" ht="15" customHeight="1">
      <c r="A10" s="258" t="s">
        <v>420</v>
      </c>
      <c r="B10" s="148"/>
      <c r="C10" s="170">
        <v>1524806936</v>
      </c>
      <c r="D10" s="170">
        <v>1202619238</v>
      </c>
      <c r="E10" s="170">
        <f t="shared" si="0"/>
        <v>2727426174</v>
      </c>
      <c r="F10" s="151"/>
      <c r="G10" s="149"/>
      <c r="H10" s="471">
        <v>96186</v>
      </c>
      <c r="I10" s="170">
        <f t="shared" si="1"/>
        <v>15852.69099453143</v>
      </c>
      <c r="J10" s="170">
        <f t="shared" si="2"/>
        <v>12503.059052252927</v>
      </c>
      <c r="K10" s="170">
        <f t="shared" si="3"/>
        <v>28355.750046784357</v>
      </c>
      <c r="L10" s="171">
        <f t="shared" si="4"/>
        <v>17</v>
      </c>
      <c r="M10" s="169"/>
    </row>
    <row r="11" spans="1:13" s="7" customFormat="1" ht="15" customHeight="1">
      <c r="A11" s="258" t="s">
        <v>408</v>
      </c>
      <c r="B11" s="161">
        <v>9474000000</v>
      </c>
      <c r="C11" s="170">
        <v>182205000</v>
      </c>
      <c r="D11" s="170">
        <v>0</v>
      </c>
      <c r="E11" s="170">
        <f t="shared" si="0"/>
        <v>182205000</v>
      </c>
      <c r="F11" s="151">
        <f>E11/B11</f>
        <v>0.019232108929702344</v>
      </c>
      <c r="G11" s="149">
        <f>RANK(F11,$F$4:$F$46)</f>
        <v>16</v>
      </c>
      <c r="H11" s="471">
        <v>7359</v>
      </c>
      <c r="I11" s="170">
        <f t="shared" si="1"/>
        <v>24759.478189971465</v>
      </c>
      <c r="J11" s="170">
        <f t="shared" si="2"/>
        <v>0</v>
      </c>
      <c r="K11" s="170">
        <f t="shared" si="3"/>
        <v>24759.478189971465</v>
      </c>
      <c r="L11" s="171">
        <f t="shared" si="4"/>
        <v>29</v>
      </c>
      <c r="M11" s="169"/>
    </row>
    <row r="12" spans="1:13" s="7" customFormat="1" ht="15" customHeight="1">
      <c r="A12" s="258" t="s">
        <v>421</v>
      </c>
      <c r="B12" s="161">
        <v>83176217000</v>
      </c>
      <c r="C12" s="284">
        <v>1316158949</v>
      </c>
      <c r="D12" s="427">
        <v>806153657</v>
      </c>
      <c r="E12" s="170">
        <f t="shared" si="0"/>
        <v>2122312606</v>
      </c>
      <c r="F12" s="151">
        <f>E12/B12</f>
        <v>0.02551585877006164</v>
      </c>
      <c r="G12" s="149">
        <f>RANK(F12,$F$4:$F$46)</f>
        <v>10</v>
      </c>
      <c r="H12" s="471">
        <v>69349</v>
      </c>
      <c r="I12" s="170">
        <f t="shared" si="1"/>
        <v>18978.773291611993</v>
      </c>
      <c r="J12" s="170">
        <f t="shared" si="2"/>
        <v>11624.589496604132</v>
      </c>
      <c r="K12" s="170">
        <f t="shared" si="3"/>
        <v>30603.362788216124</v>
      </c>
      <c r="L12" s="171">
        <f t="shared" si="4"/>
        <v>15</v>
      </c>
      <c r="M12" s="169"/>
    </row>
    <row r="13" spans="1:13" s="7" customFormat="1" ht="15" customHeight="1">
      <c r="A13" s="258" t="s">
        <v>422</v>
      </c>
      <c r="B13" s="148"/>
      <c r="C13" s="170">
        <v>2097170415</v>
      </c>
      <c r="D13" s="170">
        <v>880748063</v>
      </c>
      <c r="E13" s="170">
        <f t="shared" si="0"/>
        <v>2977918478</v>
      </c>
      <c r="F13" s="151"/>
      <c r="G13" s="149"/>
      <c r="H13" s="471">
        <v>86626</v>
      </c>
      <c r="I13" s="170">
        <f t="shared" si="1"/>
        <v>24209.480006002817</v>
      </c>
      <c r="J13" s="170">
        <f t="shared" si="2"/>
        <v>10167.248435804493</v>
      </c>
      <c r="K13" s="170">
        <f t="shared" si="3"/>
        <v>34376.72844180731</v>
      </c>
      <c r="L13" s="171">
        <f t="shared" si="4"/>
        <v>8</v>
      </c>
      <c r="M13" s="169"/>
    </row>
    <row r="14" spans="1:13" s="7" customFormat="1" ht="15" customHeight="1">
      <c r="A14" s="258" t="s">
        <v>433</v>
      </c>
      <c r="B14" s="148"/>
      <c r="C14" s="284"/>
      <c r="D14" s="284"/>
      <c r="E14" s="170">
        <f t="shared" si="0"/>
        <v>0</v>
      </c>
      <c r="F14" s="151"/>
      <c r="G14" s="149"/>
      <c r="H14" s="471">
        <v>26124</v>
      </c>
      <c r="I14" s="170"/>
      <c r="J14" s="170"/>
      <c r="K14" s="170"/>
      <c r="L14" s="171"/>
      <c r="M14" s="169"/>
    </row>
    <row r="15" spans="1:13" s="7" customFormat="1" ht="15" customHeight="1">
      <c r="A15" s="258" t="s">
        <v>434</v>
      </c>
      <c r="B15" s="148"/>
      <c r="C15" s="170"/>
      <c r="D15" s="170"/>
      <c r="E15" s="170">
        <f t="shared" si="0"/>
        <v>0</v>
      </c>
      <c r="F15" s="151"/>
      <c r="G15" s="149"/>
      <c r="H15" s="471">
        <v>45667</v>
      </c>
      <c r="I15" s="170"/>
      <c r="J15" s="170"/>
      <c r="K15" s="170"/>
      <c r="L15" s="171"/>
      <c r="M15" s="169"/>
    </row>
    <row r="16" spans="1:13" s="7" customFormat="1" ht="15" customHeight="1">
      <c r="A16" s="258" t="s">
        <v>435</v>
      </c>
      <c r="B16" s="148">
        <v>52597033000</v>
      </c>
      <c r="C16" s="170">
        <v>1520761733</v>
      </c>
      <c r="D16" s="170">
        <v>696274187</v>
      </c>
      <c r="E16" s="170">
        <f t="shared" si="0"/>
        <v>2217035920</v>
      </c>
      <c r="F16" s="151">
        <f>E16/B16</f>
        <v>0.0421513494877173</v>
      </c>
      <c r="G16" s="149">
        <f>RANK(F16,$F$4:$F$46)</f>
        <v>2</v>
      </c>
      <c r="H16" s="471">
        <v>44264</v>
      </c>
      <c r="I16" s="170">
        <f t="shared" si="1"/>
        <v>34356.62689770468</v>
      </c>
      <c r="J16" s="170">
        <f t="shared" si="2"/>
        <v>15730.03314205675</v>
      </c>
      <c r="K16" s="170">
        <f t="shared" si="3"/>
        <v>50086.66003976143</v>
      </c>
      <c r="L16" s="171">
        <f t="shared" si="4"/>
        <v>1</v>
      </c>
      <c r="M16" s="169"/>
    </row>
    <row r="17" spans="1:13" s="7" customFormat="1" ht="15" customHeight="1">
      <c r="A17" s="258" t="s">
        <v>436</v>
      </c>
      <c r="B17" s="161"/>
      <c r="C17" s="284">
        <v>1257047337</v>
      </c>
      <c r="D17" s="284">
        <v>96088188</v>
      </c>
      <c r="E17" s="170">
        <f t="shared" si="0"/>
        <v>1353135525</v>
      </c>
      <c r="F17" s="151"/>
      <c r="G17" s="149"/>
      <c r="H17" s="471">
        <v>39218</v>
      </c>
      <c r="I17" s="170">
        <f>C17/H17</f>
        <v>32052.815977357335</v>
      </c>
      <c r="J17" s="170">
        <f>D17/H17</f>
        <v>2450.104237849967</v>
      </c>
      <c r="K17" s="170">
        <f>E17/H17</f>
        <v>34502.920215207305</v>
      </c>
      <c r="L17" s="171">
        <f t="shared" si="4"/>
        <v>7</v>
      </c>
      <c r="M17" s="169"/>
    </row>
    <row r="18" spans="1:13" s="7" customFormat="1" ht="15" customHeight="1">
      <c r="A18" s="258" t="s">
        <v>392</v>
      </c>
      <c r="B18" s="148"/>
      <c r="C18" s="284">
        <v>471944964</v>
      </c>
      <c r="D18" s="284">
        <v>45664970</v>
      </c>
      <c r="E18" s="170">
        <f t="shared" si="0"/>
        <v>517609934</v>
      </c>
      <c r="F18" s="151"/>
      <c r="G18" s="149"/>
      <c r="H18" s="471">
        <v>16653</v>
      </c>
      <c r="I18" s="170">
        <f t="shared" si="1"/>
        <v>28339.93658800216</v>
      </c>
      <c r="J18" s="170">
        <f t="shared" si="2"/>
        <v>2742.1467603434817</v>
      </c>
      <c r="K18" s="170">
        <f t="shared" si="3"/>
        <v>31082.083348345644</v>
      </c>
      <c r="L18" s="171">
        <f t="shared" si="4"/>
        <v>12</v>
      </c>
      <c r="M18" s="169"/>
    </row>
    <row r="19" spans="1:13" s="7" customFormat="1" ht="15" customHeight="1">
      <c r="A19" s="258" t="s">
        <v>437</v>
      </c>
      <c r="B19" s="148"/>
      <c r="C19" s="170"/>
      <c r="D19" s="170"/>
      <c r="E19" s="170">
        <f t="shared" si="0"/>
        <v>0</v>
      </c>
      <c r="F19" s="151"/>
      <c r="G19" s="149"/>
      <c r="H19" s="471">
        <v>73346</v>
      </c>
      <c r="I19" s="170"/>
      <c r="J19" s="170"/>
      <c r="K19" s="170"/>
      <c r="L19" s="171"/>
      <c r="M19" s="169"/>
    </row>
    <row r="20" spans="1:13" s="7" customFormat="1" ht="15" customHeight="1">
      <c r="A20" s="258" t="s">
        <v>438</v>
      </c>
      <c r="B20" s="148"/>
      <c r="C20" s="170"/>
      <c r="D20" s="170"/>
      <c r="E20" s="170"/>
      <c r="F20" s="151"/>
      <c r="G20" s="149"/>
      <c r="H20" s="471">
        <v>107122</v>
      </c>
      <c r="I20" s="170"/>
      <c r="J20" s="170"/>
      <c r="K20" s="170"/>
      <c r="L20" s="171"/>
      <c r="M20" s="169"/>
    </row>
    <row r="21" spans="1:13" s="7" customFormat="1" ht="15" customHeight="1">
      <c r="A21" s="258" t="s">
        <v>439</v>
      </c>
      <c r="B21" s="161"/>
      <c r="C21" s="284">
        <v>507323521</v>
      </c>
      <c r="D21" s="284">
        <v>34981479</v>
      </c>
      <c r="E21" s="170">
        <f t="shared" si="0"/>
        <v>542305000</v>
      </c>
      <c r="F21" s="151"/>
      <c r="G21" s="149"/>
      <c r="H21" s="471">
        <v>19667</v>
      </c>
      <c r="I21" s="170">
        <f t="shared" si="1"/>
        <v>25795.674022474195</v>
      </c>
      <c r="J21" s="170">
        <f t="shared" si="2"/>
        <v>1778.689123913154</v>
      </c>
      <c r="K21" s="170">
        <f t="shared" si="3"/>
        <v>27574.36314638735</v>
      </c>
      <c r="L21" s="171">
        <f t="shared" si="4"/>
        <v>21</v>
      </c>
      <c r="M21" s="169"/>
    </row>
    <row r="22" spans="1:13" s="7" customFormat="1" ht="15" customHeight="1">
      <c r="A22" s="258" t="s">
        <v>440</v>
      </c>
      <c r="B22" s="148"/>
      <c r="C22" s="284">
        <v>5281109646</v>
      </c>
      <c r="D22" s="284">
        <v>2067385354</v>
      </c>
      <c r="E22" s="170">
        <f t="shared" si="0"/>
        <v>7348495000</v>
      </c>
      <c r="F22" s="151"/>
      <c r="G22" s="149"/>
      <c r="H22" s="471">
        <v>152468</v>
      </c>
      <c r="I22" s="170">
        <f t="shared" si="1"/>
        <v>34637.495382637666</v>
      </c>
      <c r="J22" s="170">
        <f t="shared" si="2"/>
        <v>13559.470538080122</v>
      </c>
      <c r="K22" s="170">
        <f t="shared" si="3"/>
        <v>48196.96592071779</v>
      </c>
      <c r="L22" s="171">
        <f t="shared" si="4"/>
        <v>2</v>
      </c>
      <c r="M22" s="169"/>
    </row>
    <row r="23" spans="1:13" s="7" customFormat="1" ht="15" customHeight="1">
      <c r="A23" s="258" t="s">
        <v>441</v>
      </c>
      <c r="B23" s="148"/>
      <c r="C23" s="170">
        <v>907061000</v>
      </c>
      <c r="D23" s="170">
        <v>2036994732</v>
      </c>
      <c r="E23" s="170">
        <f t="shared" si="0"/>
        <v>2944055732</v>
      </c>
      <c r="F23" s="151"/>
      <c r="G23" s="149"/>
      <c r="H23" s="471">
        <v>83010</v>
      </c>
      <c r="I23" s="170">
        <f t="shared" si="1"/>
        <v>10927.129261534756</v>
      </c>
      <c r="J23" s="170">
        <f t="shared" si="2"/>
        <v>24539.148680881823</v>
      </c>
      <c r="K23" s="170">
        <f t="shared" si="3"/>
        <v>35466.27794241658</v>
      </c>
      <c r="L23" s="171">
        <f t="shared" si="4"/>
        <v>6</v>
      </c>
      <c r="M23" s="169"/>
    </row>
    <row r="24" spans="1:13" s="7" customFormat="1" ht="15" customHeight="1">
      <c r="A24" s="258" t="s">
        <v>442</v>
      </c>
      <c r="B24" s="148"/>
      <c r="C24" s="170">
        <v>535163342</v>
      </c>
      <c r="D24" s="170">
        <v>150267932</v>
      </c>
      <c r="E24" s="170">
        <f t="shared" si="0"/>
        <v>685431274</v>
      </c>
      <c r="F24" s="151"/>
      <c r="G24" s="149"/>
      <c r="H24" s="471">
        <v>21122</v>
      </c>
      <c r="I24" s="170">
        <f t="shared" si="1"/>
        <v>25336.77407442477</v>
      </c>
      <c r="J24" s="170">
        <f t="shared" si="2"/>
        <v>7114.285200265126</v>
      </c>
      <c r="K24" s="170">
        <f t="shared" si="3"/>
        <v>32451.0592746899</v>
      </c>
      <c r="L24" s="171">
        <f t="shared" si="4"/>
        <v>9</v>
      </c>
      <c r="M24" s="169"/>
    </row>
    <row r="25" spans="1:13" s="7" customFormat="1" ht="15" customHeight="1">
      <c r="A25" s="258" t="s">
        <v>443</v>
      </c>
      <c r="B25" s="148">
        <v>41889663794</v>
      </c>
      <c r="C25" s="170">
        <v>1166368830</v>
      </c>
      <c r="D25" s="170">
        <v>117554170</v>
      </c>
      <c r="E25" s="170">
        <f t="shared" si="0"/>
        <v>1283923000</v>
      </c>
      <c r="F25" s="151">
        <f>E25/B25</f>
        <v>0.03065011469927101</v>
      </c>
      <c r="G25" s="149">
        <f>RANK(F25,$F$4:$F$46)</f>
        <v>5</v>
      </c>
      <c r="H25" s="471">
        <v>41205</v>
      </c>
      <c r="I25" s="170">
        <f t="shared" si="1"/>
        <v>28306.48780487805</v>
      </c>
      <c r="J25" s="170">
        <f t="shared" si="2"/>
        <v>2852.910326416697</v>
      </c>
      <c r="K25" s="170">
        <f t="shared" si="3"/>
        <v>31159.398131294747</v>
      </c>
      <c r="L25" s="171">
        <f t="shared" si="4"/>
        <v>11</v>
      </c>
      <c r="M25" s="169"/>
    </row>
    <row r="26" spans="1:13" s="7" customFormat="1" ht="15" customHeight="1">
      <c r="A26" s="258" t="s">
        <v>444</v>
      </c>
      <c r="B26" s="148">
        <v>35892231722</v>
      </c>
      <c r="C26" s="284">
        <v>844276747</v>
      </c>
      <c r="D26" s="284">
        <v>137492721</v>
      </c>
      <c r="E26" s="170">
        <f t="shared" si="0"/>
        <v>981769468</v>
      </c>
      <c r="F26" s="151">
        <f>E26/B26</f>
        <v>0.027353257819246395</v>
      </c>
      <c r="G26" s="149">
        <f>RANK(F26,$F$4:$F$46)</f>
        <v>8</v>
      </c>
      <c r="H26" s="471">
        <v>35504</v>
      </c>
      <c r="I26" s="170">
        <f t="shared" si="1"/>
        <v>23779.764167417758</v>
      </c>
      <c r="J26" s="170">
        <f t="shared" si="2"/>
        <v>3872.5980452906715</v>
      </c>
      <c r="K26" s="170">
        <f t="shared" si="3"/>
        <v>27652.362212708427</v>
      </c>
      <c r="L26" s="171">
        <f t="shared" si="4"/>
        <v>20</v>
      </c>
      <c r="M26" s="169"/>
    </row>
    <row r="27" spans="1:13" s="7" customFormat="1" ht="15" customHeight="1">
      <c r="A27" s="258" t="s">
        <v>494</v>
      </c>
      <c r="B27" s="148">
        <v>22622787000</v>
      </c>
      <c r="C27" s="170">
        <v>522117108</v>
      </c>
      <c r="D27" s="170">
        <v>73089790</v>
      </c>
      <c r="E27" s="170">
        <f t="shared" si="0"/>
        <v>595206898</v>
      </c>
      <c r="F27" s="151">
        <f>E27/B27</f>
        <v>0.02631006064814207</v>
      </c>
      <c r="G27" s="149">
        <f>RANK(F27,$F$4:$F$46)</f>
        <v>9</v>
      </c>
      <c r="H27" s="471">
        <v>19196</v>
      </c>
      <c r="I27" s="170">
        <f t="shared" si="1"/>
        <v>27199.26588872682</v>
      </c>
      <c r="J27" s="170">
        <f t="shared" si="2"/>
        <v>3807.5531360700147</v>
      </c>
      <c r="K27" s="170">
        <f t="shared" si="3"/>
        <v>31006.819024796834</v>
      </c>
      <c r="L27" s="171">
        <f t="shared" si="4"/>
        <v>13</v>
      </c>
      <c r="M27" s="169"/>
    </row>
    <row r="28" spans="1:13" s="7" customFormat="1" ht="15" customHeight="1">
      <c r="A28" s="258" t="s">
        <v>445</v>
      </c>
      <c r="B28" s="161">
        <v>17873767000</v>
      </c>
      <c r="C28" s="284">
        <v>365423713</v>
      </c>
      <c r="D28" s="284">
        <v>15626997</v>
      </c>
      <c r="E28" s="170">
        <f t="shared" si="0"/>
        <v>381050710</v>
      </c>
      <c r="F28" s="151">
        <f>E28/B28</f>
        <v>0.02131899280101391</v>
      </c>
      <c r="G28" s="149">
        <f>RANK(F28,$F$4:$F$46)</f>
        <v>14</v>
      </c>
      <c r="H28" s="471">
        <v>15555</v>
      </c>
      <c r="I28" s="170">
        <f t="shared" si="1"/>
        <v>23492.363420122147</v>
      </c>
      <c r="J28" s="170">
        <f t="shared" si="2"/>
        <v>1004.628543876567</v>
      </c>
      <c r="K28" s="170">
        <f t="shared" si="3"/>
        <v>24496.991963998713</v>
      </c>
      <c r="L28" s="171">
        <f t="shared" si="4"/>
        <v>30</v>
      </c>
      <c r="M28" s="169"/>
    </row>
    <row r="29" spans="1:13" s="7" customFormat="1" ht="15" customHeight="1">
      <c r="A29" s="258" t="s">
        <v>446</v>
      </c>
      <c r="B29" s="148"/>
      <c r="C29" s="170">
        <v>875678461</v>
      </c>
      <c r="D29" s="170">
        <v>125153000</v>
      </c>
      <c r="E29" s="170">
        <f t="shared" si="0"/>
        <v>1000831461</v>
      </c>
      <c r="F29" s="151"/>
      <c r="G29" s="149"/>
      <c r="H29" s="471">
        <v>32641</v>
      </c>
      <c r="I29" s="170">
        <f t="shared" si="1"/>
        <v>26827.562298949175</v>
      </c>
      <c r="J29" s="170">
        <f t="shared" si="2"/>
        <v>3834.226892558439</v>
      </c>
      <c r="K29" s="170">
        <f t="shared" si="3"/>
        <v>30661.789191507614</v>
      </c>
      <c r="L29" s="171">
        <f t="shared" si="4"/>
        <v>14</v>
      </c>
      <c r="M29" s="169"/>
    </row>
    <row r="30" spans="1:13" s="7" customFormat="1" ht="15" customHeight="1">
      <c r="A30" s="258" t="s">
        <v>409</v>
      </c>
      <c r="B30" s="148">
        <v>4479146707</v>
      </c>
      <c r="C30" s="170">
        <v>65822065</v>
      </c>
      <c r="D30" s="170">
        <v>2000000</v>
      </c>
      <c r="E30" s="170">
        <f aca="true" t="shared" si="5" ref="E30:E46">C30+D30</f>
        <v>67822065</v>
      </c>
      <c r="F30" s="151">
        <f>E30/B30</f>
        <v>0.015141737798855267</v>
      </c>
      <c r="G30" s="149">
        <f>RANK(F30,$F$4:$F$46)</f>
        <v>20</v>
      </c>
      <c r="H30" s="471">
        <v>3919</v>
      </c>
      <c r="I30" s="170">
        <f t="shared" si="1"/>
        <v>16795.627711150802</v>
      </c>
      <c r="J30" s="170">
        <f t="shared" si="2"/>
        <v>510.33426894615974</v>
      </c>
      <c r="K30" s="170">
        <f t="shared" si="3"/>
        <v>17305.961980096963</v>
      </c>
      <c r="L30" s="171">
        <f t="shared" si="4"/>
        <v>34</v>
      </c>
      <c r="M30" s="169"/>
    </row>
    <row r="31" spans="1:13" s="7" customFormat="1" ht="15" customHeight="1">
      <c r="A31" s="258" t="s">
        <v>410</v>
      </c>
      <c r="B31" s="148">
        <v>5438630000</v>
      </c>
      <c r="C31" s="170">
        <v>111443000</v>
      </c>
      <c r="D31" s="170">
        <v>5000000</v>
      </c>
      <c r="E31" s="170">
        <f t="shared" si="5"/>
        <v>116443000</v>
      </c>
      <c r="F31" s="151">
        <f>E31/B31</f>
        <v>0.021410355181360013</v>
      </c>
      <c r="G31" s="149">
        <f>RANK(F31,$F$4:$F$46)</f>
        <v>12</v>
      </c>
      <c r="H31" s="471">
        <v>4675</v>
      </c>
      <c r="I31" s="170">
        <f t="shared" si="1"/>
        <v>23838.074866310162</v>
      </c>
      <c r="J31" s="170">
        <f t="shared" si="2"/>
        <v>1069.51871657754</v>
      </c>
      <c r="K31" s="170">
        <f t="shared" si="3"/>
        <v>24907.5935828877</v>
      </c>
      <c r="L31" s="171">
        <f t="shared" si="4"/>
        <v>27</v>
      </c>
      <c r="M31" s="169"/>
    </row>
    <row r="32" spans="1:13" s="7" customFormat="1" ht="15" customHeight="1">
      <c r="A32" s="258" t="s">
        <v>411</v>
      </c>
      <c r="B32" s="148">
        <v>2983310000</v>
      </c>
      <c r="C32" s="170">
        <v>36623000</v>
      </c>
      <c r="D32" s="170">
        <v>0</v>
      </c>
      <c r="E32" s="170">
        <f t="shared" si="5"/>
        <v>36623000</v>
      </c>
      <c r="F32" s="151">
        <f>E32/B32</f>
        <v>0.012275961934897816</v>
      </c>
      <c r="G32" s="149">
        <f>RANK(F32,$F$4:$F$46)</f>
        <v>21</v>
      </c>
      <c r="H32" s="471">
        <v>2000</v>
      </c>
      <c r="I32" s="170">
        <f t="shared" si="1"/>
        <v>18311.5</v>
      </c>
      <c r="J32" s="170">
        <f t="shared" si="2"/>
        <v>0</v>
      </c>
      <c r="K32" s="170">
        <f t="shared" si="3"/>
        <v>18311.5</v>
      </c>
      <c r="L32" s="171">
        <f t="shared" si="4"/>
        <v>33</v>
      </c>
      <c r="M32" s="169"/>
    </row>
    <row r="33" spans="1:13" s="7" customFormat="1" ht="15" customHeight="1">
      <c r="A33" s="258" t="s">
        <v>447</v>
      </c>
      <c r="B33" s="148">
        <v>34347998000</v>
      </c>
      <c r="C33" s="170">
        <v>724293774</v>
      </c>
      <c r="D33" s="170">
        <v>10452000</v>
      </c>
      <c r="E33" s="170">
        <f t="shared" si="5"/>
        <v>734745774</v>
      </c>
      <c r="F33" s="151">
        <f>E33/B33</f>
        <v>0.02139122559632151</v>
      </c>
      <c r="G33" s="149">
        <f>RANK(F33,$F$4:$F$46)</f>
        <v>13</v>
      </c>
      <c r="H33" s="471">
        <v>31224</v>
      </c>
      <c r="I33" s="170">
        <f t="shared" si="1"/>
        <v>23196.70042275173</v>
      </c>
      <c r="J33" s="170">
        <f t="shared" si="2"/>
        <v>334.7425057647963</v>
      </c>
      <c r="K33" s="170">
        <f t="shared" si="3"/>
        <v>23531.442928516524</v>
      </c>
      <c r="L33" s="171">
        <f t="shared" si="4"/>
        <v>31</v>
      </c>
      <c r="M33" s="169"/>
    </row>
    <row r="34" spans="1:13" s="7" customFormat="1" ht="15" customHeight="1">
      <c r="A34" s="258" t="s">
        <v>406</v>
      </c>
      <c r="B34" s="148"/>
      <c r="C34" s="284"/>
      <c r="D34" s="284"/>
      <c r="E34" s="170"/>
      <c r="F34" s="151"/>
      <c r="G34" s="149"/>
      <c r="H34" s="471">
        <v>240561</v>
      </c>
      <c r="I34" s="170"/>
      <c r="J34" s="170"/>
      <c r="K34" s="170"/>
      <c r="L34" s="171"/>
      <c r="M34" s="169"/>
    </row>
    <row r="35" spans="1:13" s="7" customFormat="1" ht="15" customHeight="1">
      <c r="A35" s="258" t="s">
        <v>448</v>
      </c>
      <c r="B35" s="148"/>
      <c r="C35" s="170">
        <v>1133192000</v>
      </c>
      <c r="D35" s="170">
        <v>417000000</v>
      </c>
      <c r="E35" s="170">
        <f t="shared" si="5"/>
        <v>1550192000</v>
      </c>
      <c r="F35" s="151"/>
      <c r="G35" s="149"/>
      <c r="H35" s="471">
        <v>48214</v>
      </c>
      <c r="I35" s="170">
        <f t="shared" si="1"/>
        <v>23503.38076077488</v>
      </c>
      <c r="J35" s="170">
        <f t="shared" si="2"/>
        <v>8648.940141867508</v>
      </c>
      <c r="K35" s="170">
        <f t="shared" si="3"/>
        <v>32152.320902642386</v>
      </c>
      <c r="L35" s="171">
        <f t="shared" si="4"/>
        <v>10</v>
      </c>
      <c r="M35" s="169"/>
    </row>
    <row r="36" spans="1:13" s="7" customFormat="1" ht="15" customHeight="1">
      <c r="A36" s="258" t="s">
        <v>412</v>
      </c>
      <c r="B36" s="148"/>
      <c r="C36" s="170">
        <v>457734511</v>
      </c>
      <c r="D36" s="170">
        <v>0</v>
      </c>
      <c r="E36" s="170">
        <f t="shared" si="5"/>
        <v>457734511</v>
      </c>
      <c r="F36" s="151"/>
      <c r="G36" s="149"/>
      <c r="H36" s="471">
        <v>16507</v>
      </c>
      <c r="I36" s="170">
        <f t="shared" si="1"/>
        <v>27729.72139092506</v>
      </c>
      <c r="J36" s="170">
        <f t="shared" si="2"/>
        <v>0</v>
      </c>
      <c r="K36" s="170">
        <f t="shared" si="3"/>
        <v>27729.72139092506</v>
      </c>
      <c r="L36" s="171">
        <f t="shared" si="4"/>
        <v>19</v>
      </c>
      <c r="M36" s="169"/>
    </row>
    <row r="37" spans="1:13" s="7" customFormat="1" ht="15" customHeight="1">
      <c r="A37" s="258" t="s">
        <v>449</v>
      </c>
      <c r="B37" s="148">
        <v>27843374000</v>
      </c>
      <c r="C37" s="170">
        <v>721137000</v>
      </c>
      <c r="D37" s="170">
        <v>156217000</v>
      </c>
      <c r="E37" s="170">
        <f t="shared" si="5"/>
        <v>877354000</v>
      </c>
      <c r="F37" s="151">
        <f>E37/B37</f>
        <v>0.031510333481854606</v>
      </c>
      <c r="G37" s="149">
        <f>RANK(F37,$F$4:$F$46)</f>
        <v>4</v>
      </c>
      <c r="H37" s="471">
        <v>20612</v>
      </c>
      <c r="I37" s="170">
        <f t="shared" si="1"/>
        <v>34986.27013390258</v>
      </c>
      <c r="J37" s="170">
        <f t="shared" si="2"/>
        <v>7578.934601203183</v>
      </c>
      <c r="K37" s="170">
        <f t="shared" si="3"/>
        <v>42565.20473510576</v>
      </c>
      <c r="L37" s="171">
        <f>RANK(K37,$K$4:$K$46)</f>
        <v>4</v>
      </c>
      <c r="M37" s="169"/>
    </row>
    <row r="38" spans="1:13" s="7" customFormat="1" ht="15" customHeight="1">
      <c r="A38" s="258" t="s">
        <v>450</v>
      </c>
      <c r="B38" s="148">
        <v>484688982</v>
      </c>
      <c r="C38" s="170">
        <v>123007123</v>
      </c>
      <c r="D38" s="170">
        <v>6841500</v>
      </c>
      <c r="E38" s="170">
        <f t="shared" si="5"/>
        <v>129848623</v>
      </c>
      <c r="F38" s="151">
        <f>E38/B38</f>
        <v>0.26790091754138534</v>
      </c>
      <c r="G38" s="149">
        <f>RANK(F38,$F$4:$F$46)</f>
        <v>1</v>
      </c>
      <c r="H38" s="471">
        <v>5076</v>
      </c>
      <c r="I38" s="170">
        <f t="shared" si="1"/>
        <v>24233.081757289205</v>
      </c>
      <c r="J38" s="170">
        <f t="shared" si="2"/>
        <v>1347.8132387706855</v>
      </c>
      <c r="K38" s="170">
        <f t="shared" si="3"/>
        <v>25580.89499605989</v>
      </c>
      <c r="L38" s="171">
        <f t="shared" si="4"/>
        <v>25</v>
      </c>
      <c r="M38" s="169"/>
    </row>
    <row r="39" spans="1:13" s="7" customFormat="1" ht="15" customHeight="1">
      <c r="A39" s="258" t="s">
        <v>451</v>
      </c>
      <c r="B39" s="148">
        <v>72858434000</v>
      </c>
      <c r="C39" s="170">
        <v>1411457149</v>
      </c>
      <c r="D39" s="170">
        <v>176694279</v>
      </c>
      <c r="E39" s="170">
        <f t="shared" si="5"/>
        <v>1588151428</v>
      </c>
      <c r="F39" s="151">
        <f>E39/B39</f>
        <v>0.02179777056421498</v>
      </c>
      <c r="G39" s="149">
        <f>RANK(F39,$F$4:$F$46)</f>
        <v>11</v>
      </c>
      <c r="H39" s="471">
        <v>55504</v>
      </c>
      <c r="I39" s="170">
        <f>C39/H39</f>
        <v>25429.827561977516</v>
      </c>
      <c r="J39" s="170">
        <f>D39/H39</f>
        <v>3183.45126477371</v>
      </c>
      <c r="K39" s="170">
        <f>E39/H39</f>
        <v>28613.278826751226</v>
      </c>
      <c r="L39" s="171">
        <f t="shared" si="4"/>
        <v>16</v>
      </c>
      <c r="M39" s="169"/>
    </row>
    <row r="40" spans="1:13" s="7" customFormat="1" ht="15" customHeight="1">
      <c r="A40" s="258" t="s">
        <v>452</v>
      </c>
      <c r="B40" s="148">
        <v>31512247000</v>
      </c>
      <c r="C40" s="170">
        <v>590000000</v>
      </c>
      <c r="D40" s="170">
        <v>0</v>
      </c>
      <c r="E40" s="170">
        <f t="shared" si="5"/>
        <v>590000000</v>
      </c>
      <c r="F40" s="151">
        <f>E40/B40</f>
        <v>0.018722879393525953</v>
      </c>
      <c r="G40" s="149">
        <f>RANK(F40,$F$4:$F$46)</f>
        <v>17</v>
      </c>
      <c r="H40" s="471">
        <v>23720</v>
      </c>
      <c r="I40" s="170">
        <f t="shared" si="1"/>
        <v>24873.52445193929</v>
      </c>
      <c r="J40" s="170">
        <f t="shared" si="2"/>
        <v>0</v>
      </c>
      <c r="K40" s="170">
        <f t="shared" si="3"/>
        <v>24873.52445193929</v>
      </c>
      <c r="L40" s="171">
        <f t="shared" si="4"/>
        <v>28</v>
      </c>
      <c r="M40" s="169"/>
    </row>
    <row r="41" spans="1:13" s="7" customFormat="1" ht="15" customHeight="1">
      <c r="A41" s="258" t="s">
        <v>453</v>
      </c>
      <c r="B41" s="161"/>
      <c r="C41" s="170">
        <v>776286241</v>
      </c>
      <c r="D41" s="170">
        <v>2650922</v>
      </c>
      <c r="E41" s="170">
        <f t="shared" si="5"/>
        <v>778937163</v>
      </c>
      <c r="F41" s="151"/>
      <c r="G41" s="149"/>
      <c r="H41" s="471">
        <v>27832</v>
      </c>
      <c r="I41" s="170">
        <f t="shared" si="1"/>
        <v>27891.85976573728</v>
      </c>
      <c r="J41" s="170">
        <f t="shared" si="2"/>
        <v>95.24726933026732</v>
      </c>
      <c r="K41" s="170">
        <f t="shared" si="3"/>
        <v>27987.107035067547</v>
      </c>
      <c r="L41" s="171">
        <f t="shared" si="4"/>
        <v>18</v>
      </c>
      <c r="M41" s="169"/>
    </row>
    <row r="42" spans="1:13" s="7" customFormat="1" ht="15" customHeight="1">
      <c r="A42" s="258" t="s">
        <v>413</v>
      </c>
      <c r="B42" s="161"/>
      <c r="C42" s="170">
        <v>85695566</v>
      </c>
      <c r="D42" s="170">
        <v>4148510</v>
      </c>
      <c r="E42" s="170">
        <f t="shared" si="5"/>
        <v>89844076</v>
      </c>
      <c r="F42" s="151"/>
      <c r="G42" s="149"/>
      <c r="H42" s="471">
        <v>2059</v>
      </c>
      <c r="I42" s="170">
        <f t="shared" si="1"/>
        <v>41619.99320058281</v>
      </c>
      <c r="J42" s="170">
        <f t="shared" si="2"/>
        <v>2014.817872753764</v>
      </c>
      <c r="K42" s="170">
        <f t="shared" si="3"/>
        <v>43634.81107333657</v>
      </c>
      <c r="L42" s="171">
        <f t="shared" si="4"/>
        <v>3</v>
      </c>
      <c r="M42" s="169"/>
    </row>
    <row r="43" spans="1:13" s="7" customFormat="1" ht="15" customHeight="1">
      <c r="A43" s="258" t="s">
        <v>414</v>
      </c>
      <c r="B43" s="148"/>
      <c r="C43" s="170">
        <v>243333490</v>
      </c>
      <c r="D43" s="170">
        <v>14396413</v>
      </c>
      <c r="E43" s="170">
        <f t="shared" si="5"/>
        <v>257729903</v>
      </c>
      <c r="F43" s="151"/>
      <c r="G43" s="149"/>
      <c r="H43" s="471">
        <v>11927</v>
      </c>
      <c r="I43" s="170">
        <f t="shared" si="1"/>
        <v>20401.902406305024</v>
      </c>
      <c r="J43" s="170">
        <f t="shared" si="2"/>
        <v>1207.0439339314162</v>
      </c>
      <c r="K43" s="170">
        <f t="shared" si="3"/>
        <v>21608.946340236438</v>
      </c>
      <c r="L43" s="171">
        <f t="shared" si="4"/>
        <v>32</v>
      </c>
      <c r="M43" s="169"/>
    </row>
    <row r="44" spans="1:13" s="7" customFormat="1" ht="15" customHeight="1">
      <c r="A44" s="258" t="s">
        <v>454</v>
      </c>
      <c r="B44" s="148">
        <v>20599000000</v>
      </c>
      <c r="C44" s="170">
        <v>570460422</v>
      </c>
      <c r="D44" s="170">
        <v>20608000</v>
      </c>
      <c r="E44" s="170">
        <f t="shared" si="5"/>
        <v>591068422</v>
      </c>
      <c r="F44" s="151">
        <f>E44/B44</f>
        <v>0.02869403475896888</v>
      </c>
      <c r="G44" s="149">
        <f>RANK(F44,$F$4:$F$46)</f>
        <v>7</v>
      </c>
      <c r="H44" s="471">
        <v>22052</v>
      </c>
      <c r="I44" s="170">
        <f t="shared" si="1"/>
        <v>25868.874569200074</v>
      </c>
      <c r="J44" s="170">
        <f t="shared" si="2"/>
        <v>934.5184110284781</v>
      </c>
      <c r="K44" s="170">
        <f t="shared" si="3"/>
        <v>26803.39298022855</v>
      </c>
      <c r="L44" s="171">
        <f t="shared" si="4"/>
        <v>23</v>
      </c>
      <c r="M44" s="169"/>
    </row>
    <row r="45" spans="1:13" s="7" customFormat="1" ht="15" customHeight="1">
      <c r="A45" s="258" t="s">
        <v>455</v>
      </c>
      <c r="B45" s="148">
        <v>15628402000</v>
      </c>
      <c r="C45" s="170">
        <v>431787000</v>
      </c>
      <c r="D45" s="170">
        <v>25257000</v>
      </c>
      <c r="E45" s="170">
        <f t="shared" si="5"/>
        <v>457044000</v>
      </c>
      <c r="F45" s="151">
        <f>E45/B45</f>
        <v>0.029244448664681136</v>
      </c>
      <c r="G45" s="149">
        <f>RANK(F45,$F$4:$F$46)</f>
        <v>6</v>
      </c>
      <c r="H45" s="471">
        <v>16860</v>
      </c>
      <c r="I45" s="170">
        <f t="shared" si="1"/>
        <v>25610.14234875445</v>
      </c>
      <c r="J45" s="170">
        <f t="shared" si="2"/>
        <v>1498.0427046263346</v>
      </c>
      <c r="K45" s="170">
        <f t="shared" si="3"/>
        <v>27108.185053380785</v>
      </c>
      <c r="L45" s="171">
        <f t="shared" si="4"/>
        <v>22</v>
      </c>
      <c r="M45" s="169"/>
    </row>
    <row r="46" spans="1:13" s="7" customFormat="1" ht="15" customHeight="1" thickBot="1">
      <c r="A46" s="304" t="s">
        <v>415</v>
      </c>
      <c r="B46" s="553">
        <v>6607294265</v>
      </c>
      <c r="C46" s="554">
        <v>136722232</v>
      </c>
      <c r="D46" s="554">
        <v>0</v>
      </c>
      <c r="E46" s="170">
        <f t="shared" si="5"/>
        <v>136722232</v>
      </c>
      <c r="F46" s="182">
        <f>E46/B46</f>
        <v>0.020692620385358303</v>
      </c>
      <c r="G46" s="555">
        <f>RANK(F46,$F$4:$F$46)</f>
        <v>15</v>
      </c>
      <c r="H46" s="471">
        <v>5435</v>
      </c>
      <c r="I46" s="556">
        <f t="shared" si="1"/>
        <v>25155.884452621896</v>
      </c>
      <c r="J46" s="556">
        <f>D46/H46</f>
        <v>0</v>
      </c>
      <c r="K46" s="556">
        <f t="shared" si="3"/>
        <v>25155.884452621896</v>
      </c>
      <c r="L46" s="408">
        <f t="shared" si="4"/>
        <v>26</v>
      </c>
      <c r="M46" s="169"/>
    </row>
    <row r="47" spans="1:13" s="7" customFormat="1" ht="15" customHeight="1" thickBot="1">
      <c r="A47" s="526" t="s">
        <v>457</v>
      </c>
      <c r="B47" s="172">
        <f>SUM(B4:B46)</f>
        <v>538503314470</v>
      </c>
      <c r="C47" s="173">
        <f>SUM(C4:C46)</f>
        <v>28010567630</v>
      </c>
      <c r="D47" s="173">
        <f>SUM(D4:D46)</f>
        <v>9795918722</v>
      </c>
      <c r="E47" s="174">
        <f>SUM(E4:E46)</f>
        <v>37806486352</v>
      </c>
      <c r="F47" s="175">
        <f>E47/B47</f>
        <v>0.07020659917239228</v>
      </c>
      <c r="G47" s="176"/>
      <c r="H47" s="472">
        <f>SUM(H4:H46)</f>
        <v>2555481</v>
      </c>
      <c r="I47" s="173">
        <f t="shared" si="1"/>
        <v>10960.976673275989</v>
      </c>
      <c r="J47" s="173">
        <f t="shared" si="2"/>
        <v>3833.2974191551416</v>
      </c>
      <c r="K47" s="174">
        <f t="shared" si="3"/>
        <v>14794.274092431131</v>
      </c>
      <c r="L47" s="177"/>
      <c r="M47" s="169"/>
    </row>
    <row r="48" spans="1:2" ht="12" customHeight="1">
      <c r="A48" s="3"/>
      <c r="B48" s="5" t="s">
        <v>465</v>
      </c>
    </row>
    <row r="49" ht="13.5">
      <c r="B49" s="5" t="s">
        <v>466</v>
      </c>
    </row>
  </sheetData>
  <sheetProtection/>
  <mergeCells count="4">
    <mergeCell ref="A2:A3"/>
    <mergeCell ref="H2:H3"/>
    <mergeCell ref="I2:L2"/>
    <mergeCell ref="B2:G2"/>
  </mergeCells>
  <printOptions/>
  <pageMargins left="1.01" right="0.2362204724409449" top="0.4724409448818898" bottom="0.2362204724409449" header="0.36" footer="0.1968503937007874"/>
  <pageSetup horizontalDpi="300" verticalDpi="300" orientation="landscape" paperSize="9" scale="78" r:id="rId1"/>
</worksheet>
</file>

<file path=xl/worksheets/sheet6.xml><?xml version="1.0" encoding="utf-8"?>
<worksheet xmlns="http://schemas.openxmlformats.org/spreadsheetml/2006/main" xmlns:r="http://schemas.openxmlformats.org/officeDocument/2006/relationships">
  <dimension ref="A1:M49"/>
  <sheetViews>
    <sheetView zoomScalePageLayoutView="0" workbookViewId="0" topLeftCell="A1">
      <pane xSplit="1" ySplit="3" topLeftCell="B4" activePane="bottomRight" state="frozen"/>
      <selection pane="topLeft" activeCell="A1" sqref="A1"/>
      <selection pane="topRight" activeCell="C1" sqref="C1"/>
      <selection pane="bottomLeft" activeCell="A5" sqref="A5"/>
      <selection pane="bottomRight" activeCell="B38" sqref="B38"/>
    </sheetView>
  </sheetViews>
  <sheetFormatPr defaultColWidth="9.00390625" defaultRowHeight="13.5"/>
  <cols>
    <col min="1" max="1" width="14.125" style="1" customWidth="1"/>
    <col min="2" max="2" width="20.125" style="0" customWidth="1"/>
    <col min="3" max="3" width="17.875" style="0" customWidth="1"/>
    <col min="4" max="4" width="17.75390625" style="0" customWidth="1"/>
    <col min="5" max="5" width="18.875" style="0" customWidth="1"/>
    <col min="6" max="6" width="9.25390625" style="0" customWidth="1"/>
    <col min="7" max="7" width="8.625" style="0" customWidth="1"/>
    <col min="8" max="8" width="13.50390625" style="0" customWidth="1"/>
    <col min="9" max="11" width="10.625" style="0" customWidth="1"/>
    <col min="12" max="12" width="8.625" style="0" customWidth="1"/>
    <col min="13" max="13" width="13.50390625" style="168" customWidth="1"/>
  </cols>
  <sheetData>
    <row r="1" spans="2:13" ht="23.25" customHeight="1" thickBot="1">
      <c r="B1" s="100" t="s">
        <v>12</v>
      </c>
      <c r="I1" s="8" t="s">
        <v>2</v>
      </c>
      <c r="M1" s="188"/>
    </row>
    <row r="2" spans="1:13" ht="17.25" customHeight="1">
      <c r="A2" s="601"/>
      <c r="B2" s="651" t="s">
        <v>13</v>
      </c>
      <c r="C2" s="651"/>
      <c r="D2" s="651"/>
      <c r="E2" s="651"/>
      <c r="F2" s="651"/>
      <c r="G2" s="651"/>
      <c r="H2" s="643" t="s">
        <v>14</v>
      </c>
      <c r="I2" s="645" t="s">
        <v>463</v>
      </c>
      <c r="J2" s="646"/>
      <c r="K2" s="646"/>
      <c r="L2" s="647"/>
      <c r="M2" s="188"/>
    </row>
    <row r="3" spans="1:13" ht="33.75" customHeight="1" thickBot="1">
      <c r="A3" s="642"/>
      <c r="B3" s="532" t="s">
        <v>459</v>
      </c>
      <c r="C3" s="82" t="s">
        <v>213</v>
      </c>
      <c r="D3" s="82" t="s">
        <v>462</v>
      </c>
      <c r="E3" s="82" t="s">
        <v>460</v>
      </c>
      <c r="F3" s="82" t="s">
        <v>461</v>
      </c>
      <c r="G3" s="365" t="s">
        <v>176</v>
      </c>
      <c r="H3" s="644"/>
      <c r="I3" s="83" t="s">
        <v>172</v>
      </c>
      <c r="J3" s="363" t="s">
        <v>173</v>
      </c>
      <c r="K3" s="84" t="s">
        <v>174</v>
      </c>
      <c r="L3" s="364" t="s">
        <v>175</v>
      </c>
      <c r="M3" s="188"/>
    </row>
    <row r="4" spans="1:13" s="7" customFormat="1" ht="15" customHeight="1">
      <c r="A4" s="527" t="s">
        <v>458</v>
      </c>
      <c r="B4" s="528">
        <v>1516346000000</v>
      </c>
      <c r="C4" s="405">
        <v>22946517000</v>
      </c>
      <c r="D4" s="405">
        <v>18216731000</v>
      </c>
      <c r="E4" s="405">
        <f aca="true" t="shared" si="0" ref="E4:E13">C4+D4</f>
        <v>41163248000</v>
      </c>
      <c r="F4" s="374">
        <f aca="true" t="shared" si="1" ref="F4:F47">E4/B4</f>
        <v>0.027146342589356255</v>
      </c>
      <c r="G4" s="407">
        <f aca="true" t="shared" si="2" ref="G4:G46">RANK(F4,$F$4:$F$46)</f>
        <v>20</v>
      </c>
      <c r="H4" s="473">
        <f>'2011繰入金決算見込'!H4</f>
        <v>807019</v>
      </c>
      <c r="I4" s="405">
        <f aca="true" t="shared" si="3" ref="I4:I47">C4/H4</f>
        <v>28433.676282714532</v>
      </c>
      <c r="J4" s="405">
        <f aca="true" t="shared" si="4" ref="J4:J47">D4/H4</f>
        <v>22572.8650750478</v>
      </c>
      <c r="K4" s="406">
        <f aca="true" t="shared" si="5" ref="K4:K47">E4/H4</f>
        <v>51006.54135776233</v>
      </c>
      <c r="L4" s="408">
        <f aca="true" t="shared" si="6" ref="L4:L46">RANK(K4,$K$4:$K$46)</f>
        <v>1</v>
      </c>
      <c r="M4" s="189"/>
    </row>
    <row r="5" spans="1:13" s="7" customFormat="1" ht="15" customHeight="1">
      <c r="A5" s="245" t="s">
        <v>417</v>
      </c>
      <c r="B5" s="148">
        <v>143074468000</v>
      </c>
      <c r="C5" s="284">
        <v>3706306000</v>
      </c>
      <c r="D5" s="284">
        <v>1292470000</v>
      </c>
      <c r="E5" s="170">
        <f t="shared" si="0"/>
        <v>4998776000</v>
      </c>
      <c r="F5" s="151">
        <f t="shared" si="1"/>
        <v>0.0349382812312816</v>
      </c>
      <c r="G5" s="149">
        <f>RANK(F5,$F$4:$F$46)</f>
        <v>3</v>
      </c>
      <c r="H5" s="461">
        <f>'2011繰入金決算見込'!H5</f>
        <v>105822</v>
      </c>
      <c r="I5" s="170">
        <f t="shared" si="3"/>
        <v>35023.9647710306</v>
      </c>
      <c r="J5" s="170">
        <f t="shared" si="4"/>
        <v>12213.622876150517</v>
      </c>
      <c r="K5" s="170">
        <f t="shared" si="5"/>
        <v>47237.58764718111</v>
      </c>
      <c r="L5" s="171">
        <f t="shared" si="6"/>
        <v>3</v>
      </c>
      <c r="M5" s="189"/>
    </row>
    <row r="6" spans="1:13" s="7" customFormat="1" ht="15" customHeight="1">
      <c r="A6" s="245" t="s">
        <v>418</v>
      </c>
      <c r="B6" s="148">
        <v>36140000000</v>
      </c>
      <c r="C6" s="170">
        <v>807731000</v>
      </c>
      <c r="D6" s="170">
        <v>138809000</v>
      </c>
      <c r="E6" s="170">
        <f t="shared" si="0"/>
        <v>946540000</v>
      </c>
      <c r="F6" s="151">
        <f t="shared" si="1"/>
        <v>0.02619092418372994</v>
      </c>
      <c r="G6" s="149">
        <f t="shared" si="2"/>
        <v>23</v>
      </c>
      <c r="H6" s="461">
        <f>'2011繰入金決算見込'!H6</f>
        <v>26624</v>
      </c>
      <c r="I6" s="170">
        <f t="shared" si="3"/>
        <v>30338.45402644231</v>
      </c>
      <c r="J6" s="170">
        <f t="shared" si="4"/>
        <v>5213.6793870192305</v>
      </c>
      <c r="K6" s="170">
        <f t="shared" si="5"/>
        <v>35552.13341346154</v>
      </c>
      <c r="L6" s="171">
        <f t="shared" si="6"/>
        <v>10</v>
      </c>
      <c r="M6" s="189"/>
    </row>
    <row r="7" spans="1:13" s="7" customFormat="1" ht="15" customHeight="1">
      <c r="A7" s="245" t="s">
        <v>405</v>
      </c>
      <c r="B7" s="148">
        <v>5840000000</v>
      </c>
      <c r="C7" s="170">
        <v>93010000</v>
      </c>
      <c r="D7" s="170">
        <v>16295000</v>
      </c>
      <c r="E7" s="170">
        <f t="shared" si="0"/>
        <v>109305000</v>
      </c>
      <c r="F7" s="151">
        <f t="shared" si="1"/>
        <v>0.018716609589041096</v>
      </c>
      <c r="G7" s="149">
        <f t="shared" si="2"/>
        <v>40</v>
      </c>
      <c r="H7" s="461">
        <f>'2011繰入金決算見込'!H7</f>
        <v>6449</v>
      </c>
      <c r="I7" s="170">
        <f t="shared" si="3"/>
        <v>14422.391068382694</v>
      </c>
      <c r="J7" s="170">
        <f t="shared" si="4"/>
        <v>2526.7483330748955</v>
      </c>
      <c r="K7" s="170">
        <f t="shared" si="5"/>
        <v>16949.13940145759</v>
      </c>
      <c r="L7" s="171">
        <f t="shared" si="6"/>
        <v>42</v>
      </c>
      <c r="M7" s="189"/>
    </row>
    <row r="8" spans="1:13" s="7" customFormat="1" ht="15" customHeight="1">
      <c r="A8" s="245" t="s">
        <v>407</v>
      </c>
      <c r="B8" s="148">
        <v>4118000000</v>
      </c>
      <c r="C8" s="170">
        <v>97491000</v>
      </c>
      <c r="D8" s="170">
        <v>0</v>
      </c>
      <c r="E8" s="170">
        <f t="shared" si="0"/>
        <v>97491000</v>
      </c>
      <c r="F8" s="151">
        <f t="shared" si="1"/>
        <v>0.023674356483729966</v>
      </c>
      <c r="G8" s="149">
        <f t="shared" si="2"/>
        <v>32</v>
      </c>
      <c r="H8" s="461">
        <f>'2011繰入金決算見込'!H8</f>
        <v>3632</v>
      </c>
      <c r="I8" s="170">
        <f t="shared" si="3"/>
        <v>26842.235682819384</v>
      </c>
      <c r="J8" s="170">
        <f t="shared" si="4"/>
        <v>0</v>
      </c>
      <c r="K8" s="170">
        <f t="shared" si="5"/>
        <v>26842.235682819384</v>
      </c>
      <c r="L8" s="171">
        <f t="shared" si="6"/>
        <v>34</v>
      </c>
      <c r="M8" s="189"/>
    </row>
    <row r="9" spans="1:13" s="7" customFormat="1" ht="15" customHeight="1">
      <c r="A9" s="245" t="s">
        <v>419</v>
      </c>
      <c r="B9" s="148"/>
      <c r="C9" s="170">
        <v>855492000</v>
      </c>
      <c r="D9" s="170">
        <v>59653000</v>
      </c>
      <c r="E9" s="170">
        <f t="shared" si="0"/>
        <v>915145000</v>
      </c>
      <c r="F9" s="151"/>
      <c r="G9" s="149"/>
      <c r="H9" s="461">
        <f>'2011繰入金決算見込'!H9</f>
        <v>35476</v>
      </c>
      <c r="I9" s="170">
        <f t="shared" si="3"/>
        <v>24114.66907204871</v>
      </c>
      <c r="J9" s="170">
        <f t="shared" si="4"/>
        <v>1681.5029879355056</v>
      </c>
      <c r="K9" s="170">
        <f t="shared" si="5"/>
        <v>25796.172059984216</v>
      </c>
      <c r="L9" s="171">
        <f t="shared" si="6"/>
        <v>36</v>
      </c>
      <c r="M9" s="189"/>
    </row>
    <row r="10" spans="1:13" s="7" customFormat="1" ht="15" customHeight="1">
      <c r="A10" s="245" t="s">
        <v>420</v>
      </c>
      <c r="B10" s="148">
        <v>105537518000</v>
      </c>
      <c r="C10" s="170">
        <v>1766581000</v>
      </c>
      <c r="D10" s="170">
        <v>1036883000</v>
      </c>
      <c r="E10" s="170">
        <f t="shared" si="0"/>
        <v>2803464000</v>
      </c>
      <c r="F10" s="151">
        <f t="shared" si="1"/>
        <v>0.026563671887754648</v>
      </c>
      <c r="G10" s="149">
        <f t="shared" si="2"/>
        <v>21</v>
      </c>
      <c r="H10" s="461">
        <f>'2011繰入金決算見込'!H10</f>
        <v>96186</v>
      </c>
      <c r="I10" s="170">
        <f t="shared" si="3"/>
        <v>18366.300709042895</v>
      </c>
      <c r="J10" s="170">
        <f t="shared" si="4"/>
        <v>10779.978375231323</v>
      </c>
      <c r="K10" s="170">
        <f t="shared" si="5"/>
        <v>29146.279084274218</v>
      </c>
      <c r="L10" s="171">
        <f t="shared" si="6"/>
        <v>27</v>
      </c>
      <c r="M10" s="189"/>
    </row>
    <row r="11" spans="1:13" s="7" customFormat="1" ht="15" customHeight="1">
      <c r="A11" s="245" t="s">
        <v>408</v>
      </c>
      <c r="B11" s="161">
        <v>11385000000</v>
      </c>
      <c r="C11" s="170">
        <v>176077000</v>
      </c>
      <c r="D11" s="170">
        <v>0</v>
      </c>
      <c r="E11" s="170">
        <f t="shared" si="0"/>
        <v>176077000</v>
      </c>
      <c r="F11" s="151">
        <f t="shared" si="1"/>
        <v>0.015465700483091788</v>
      </c>
      <c r="G11" s="149">
        <f t="shared" si="2"/>
        <v>41</v>
      </c>
      <c r="H11" s="461">
        <f>'2011繰入金決算見込'!H11</f>
        <v>7359</v>
      </c>
      <c r="I11" s="170">
        <f t="shared" si="3"/>
        <v>23926.756352765322</v>
      </c>
      <c r="J11" s="170">
        <f t="shared" si="4"/>
        <v>0</v>
      </c>
      <c r="K11" s="170">
        <f t="shared" si="5"/>
        <v>23926.756352765322</v>
      </c>
      <c r="L11" s="171">
        <f t="shared" si="6"/>
        <v>39</v>
      </c>
      <c r="M11" s="189"/>
    </row>
    <row r="12" spans="1:13" s="7" customFormat="1" ht="15" customHeight="1">
      <c r="A12" s="245" t="s">
        <v>421</v>
      </c>
      <c r="B12" s="161">
        <v>74080000000</v>
      </c>
      <c r="C12" s="284">
        <v>1369968000</v>
      </c>
      <c r="D12" s="284">
        <v>970761000</v>
      </c>
      <c r="E12" s="170">
        <f t="shared" si="0"/>
        <v>2340729000</v>
      </c>
      <c r="F12" s="151">
        <f t="shared" si="1"/>
        <v>0.031597313714902805</v>
      </c>
      <c r="G12" s="149">
        <f t="shared" si="2"/>
        <v>10</v>
      </c>
      <c r="H12" s="461">
        <f>'2011繰入金決算見込'!H12</f>
        <v>69349</v>
      </c>
      <c r="I12" s="170">
        <f t="shared" si="3"/>
        <v>19754.69004599922</v>
      </c>
      <c r="J12" s="170">
        <f t="shared" si="4"/>
        <v>13998.197522675166</v>
      </c>
      <c r="K12" s="170">
        <f t="shared" si="5"/>
        <v>33752.887568674385</v>
      </c>
      <c r="L12" s="171">
        <f t="shared" si="6"/>
        <v>15</v>
      </c>
      <c r="M12" s="189"/>
    </row>
    <row r="13" spans="1:13" s="7" customFormat="1" ht="15" customHeight="1">
      <c r="A13" s="245" t="s">
        <v>422</v>
      </c>
      <c r="B13" s="148">
        <v>105133720000</v>
      </c>
      <c r="C13" s="170">
        <v>2032730000</v>
      </c>
      <c r="D13" s="170">
        <v>963953000</v>
      </c>
      <c r="E13" s="170">
        <f t="shared" si="0"/>
        <v>2996683000</v>
      </c>
      <c r="F13" s="151">
        <f t="shared" si="1"/>
        <v>0.02850353816073473</v>
      </c>
      <c r="G13" s="149">
        <f t="shared" si="2"/>
        <v>17</v>
      </c>
      <c r="H13" s="461">
        <f>'2011繰入金決算見込'!H13</f>
        <v>86626</v>
      </c>
      <c r="I13" s="170">
        <f t="shared" si="3"/>
        <v>23465.587698843305</v>
      </c>
      <c r="J13" s="170">
        <f t="shared" si="4"/>
        <v>11127.756100939672</v>
      </c>
      <c r="K13" s="170">
        <f t="shared" si="5"/>
        <v>34593.343799782975</v>
      </c>
      <c r="L13" s="171">
        <f t="shared" si="6"/>
        <v>14</v>
      </c>
      <c r="M13" s="189"/>
    </row>
    <row r="14" spans="1:13" s="7" customFormat="1" ht="15" customHeight="1">
      <c r="A14" s="245" t="s">
        <v>433</v>
      </c>
      <c r="B14" s="148">
        <v>32088500000</v>
      </c>
      <c r="C14" s="284">
        <v>735618000</v>
      </c>
      <c r="D14" s="284">
        <v>288578000</v>
      </c>
      <c r="E14" s="170">
        <f aca="true" t="shared" si="7" ref="E14:E46">C14+D14</f>
        <v>1024196000</v>
      </c>
      <c r="F14" s="151">
        <f t="shared" si="1"/>
        <v>0.03191785219003693</v>
      </c>
      <c r="G14" s="149">
        <f t="shared" si="2"/>
        <v>9</v>
      </c>
      <c r="H14" s="461">
        <f>'2011繰入金決算見込'!H14</f>
        <v>26124</v>
      </c>
      <c r="I14" s="170">
        <f t="shared" si="3"/>
        <v>28158.704639412033</v>
      </c>
      <c r="J14" s="170">
        <f t="shared" si="4"/>
        <v>11046.470678303476</v>
      </c>
      <c r="K14" s="170">
        <f t="shared" si="5"/>
        <v>39205.17531771551</v>
      </c>
      <c r="L14" s="171">
        <f t="shared" si="6"/>
        <v>6</v>
      </c>
      <c r="M14" s="189"/>
    </row>
    <row r="15" spans="1:13" s="7" customFormat="1" ht="15" customHeight="1">
      <c r="A15" s="245" t="s">
        <v>434</v>
      </c>
      <c r="B15" s="148">
        <v>51704200000</v>
      </c>
      <c r="C15" s="170">
        <v>1805324000</v>
      </c>
      <c r="D15" s="170">
        <v>515128000</v>
      </c>
      <c r="E15" s="170">
        <f t="shared" si="7"/>
        <v>2320452000</v>
      </c>
      <c r="F15" s="151">
        <f t="shared" si="1"/>
        <v>0.04487937150173487</v>
      </c>
      <c r="G15" s="149">
        <f t="shared" si="2"/>
        <v>1</v>
      </c>
      <c r="H15" s="461">
        <f>'2011繰入金決算見込'!H15</f>
        <v>45667</v>
      </c>
      <c r="I15" s="170">
        <f t="shared" si="3"/>
        <v>39532.353778439574</v>
      </c>
      <c r="J15" s="170">
        <f t="shared" si="4"/>
        <v>11280.09284603762</v>
      </c>
      <c r="K15" s="170">
        <f t="shared" si="5"/>
        <v>50812.44662447719</v>
      </c>
      <c r="L15" s="171">
        <f t="shared" si="6"/>
        <v>2</v>
      </c>
      <c r="M15" s="189"/>
    </row>
    <row r="16" spans="1:13" s="7" customFormat="1" ht="15" customHeight="1">
      <c r="A16" s="245" t="s">
        <v>435</v>
      </c>
      <c r="B16" s="148">
        <v>56920594000</v>
      </c>
      <c r="C16" s="170">
        <v>1546607000</v>
      </c>
      <c r="D16" s="170">
        <v>0</v>
      </c>
      <c r="E16" s="170">
        <f t="shared" si="7"/>
        <v>1546607000</v>
      </c>
      <c r="F16" s="151">
        <f t="shared" si="1"/>
        <v>0.027171308156060354</v>
      </c>
      <c r="G16" s="149">
        <f t="shared" si="2"/>
        <v>19</v>
      </c>
      <c r="H16" s="461">
        <f>'2011繰入金決算見込'!H16</f>
        <v>44264</v>
      </c>
      <c r="I16" s="170">
        <f t="shared" si="3"/>
        <v>34940.51599493945</v>
      </c>
      <c r="J16" s="170">
        <f t="shared" si="4"/>
        <v>0</v>
      </c>
      <c r="K16" s="170">
        <f t="shared" si="5"/>
        <v>34940.51599493945</v>
      </c>
      <c r="L16" s="171">
        <f t="shared" si="6"/>
        <v>13</v>
      </c>
      <c r="M16" s="189"/>
    </row>
    <row r="17" spans="1:13" s="7" customFormat="1" ht="15" customHeight="1">
      <c r="A17" s="245" t="s">
        <v>436</v>
      </c>
      <c r="B17" s="161">
        <v>37082395000</v>
      </c>
      <c r="C17" s="284">
        <v>1287078000</v>
      </c>
      <c r="D17" s="284">
        <v>0</v>
      </c>
      <c r="E17" s="170">
        <f t="shared" si="7"/>
        <v>1287078000</v>
      </c>
      <c r="F17" s="151">
        <f>E17/B17</f>
        <v>0.034708599592879585</v>
      </c>
      <c r="G17" s="149">
        <f>RANK(F17,$F$4:$F$46)</f>
        <v>5</v>
      </c>
      <c r="H17" s="461">
        <f>'2011繰入金決算見込'!H17</f>
        <v>39218</v>
      </c>
      <c r="I17" s="170">
        <f>C17/H17</f>
        <v>32818.55270539038</v>
      </c>
      <c r="J17" s="170">
        <f>D17/H17</f>
        <v>0</v>
      </c>
      <c r="K17" s="170">
        <f>E17/H17</f>
        <v>32818.55270539038</v>
      </c>
      <c r="L17" s="171">
        <f t="shared" si="6"/>
        <v>19</v>
      </c>
      <c r="M17" s="189"/>
    </row>
    <row r="18" spans="1:13" s="7" customFormat="1" ht="15" customHeight="1">
      <c r="A18" s="351" t="s">
        <v>392</v>
      </c>
      <c r="B18" s="148">
        <v>18113170000</v>
      </c>
      <c r="C18" s="284">
        <v>487621000</v>
      </c>
      <c r="D18" s="284">
        <v>48389000</v>
      </c>
      <c r="E18" s="170">
        <f t="shared" si="7"/>
        <v>536010000</v>
      </c>
      <c r="F18" s="151">
        <f t="shared" si="1"/>
        <v>0.029592280092330607</v>
      </c>
      <c r="G18" s="149">
        <f t="shared" si="2"/>
        <v>14</v>
      </c>
      <c r="H18" s="461">
        <f>'2011繰入金決算見込'!H18</f>
        <v>16653</v>
      </c>
      <c r="I18" s="170">
        <f t="shared" si="3"/>
        <v>29281.27064192638</v>
      </c>
      <c r="J18" s="170">
        <f t="shared" si="4"/>
        <v>2905.7226926079384</v>
      </c>
      <c r="K18" s="170">
        <f t="shared" si="5"/>
        <v>32186.99333453432</v>
      </c>
      <c r="L18" s="171">
        <f t="shared" si="6"/>
        <v>20</v>
      </c>
      <c r="M18" s="189"/>
    </row>
    <row r="19" spans="1:13" s="7" customFormat="1" ht="15" customHeight="1">
      <c r="A19" s="245" t="s">
        <v>437</v>
      </c>
      <c r="B19" s="148">
        <v>73137000000</v>
      </c>
      <c r="C19" s="170">
        <v>1937658000</v>
      </c>
      <c r="D19" s="170">
        <v>924394000</v>
      </c>
      <c r="E19" s="170">
        <f t="shared" si="7"/>
        <v>2862052000</v>
      </c>
      <c r="F19" s="151">
        <f t="shared" si="1"/>
        <v>0.039132750864815345</v>
      </c>
      <c r="G19" s="149">
        <f t="shared" si="2"/>
        <v>2</v>
      </c>
      <c r="H19" s="461">
        <f>'2011繰入金決算見込'!H19</f>
        <v>73346</v>
      </c>
      <c r="I19" s="170">
        <f t="shared" si="3"/>
        <v>26418.04597387724</v>
      </c>
      <c r="J19" s="170">
        <f t="shared" si="4"/>
        <v>12603.195811632537</v>
      </c>
      <c r="K19" s="170">
        <f t="shared" si="5"/>
        <v>39021.241785509774</v>
      </c>
      <c r="L19" s="171">
        <f t="shared" si="6"/>
        <v>8</v>
      </c>
      <c r="M19" s="189"/>
    </row>
    <row r="20" spans="1:13" s="7" customFormat="1" ht="15" customHeight="1">
      <c r="A20" s="245" t="s">
        <v>438</v>
      </c>
      <c r="B20" s="148">
        <v>117300000000</v>
      </c>
      <c r="C20" s="170">
        <v>2064021000</v>
      </c>
      <c r="D20" s="170">
        <v>200000000</v>
      </c>
      <c r="E20" s="170">
        <f t="shared" si="7"/>
        <v>2264021000</v>
      </c>
      <c r="F20" s="151">
        <f t="shared" si="1"/>
        <v>0.019301116794543903</v>
      </c>
      <c r="G20" s="149">
        <f t="shared" si="2"/>
        <v>38</v>
      </c>
      <c r="H20" s="461">
        <f>'2011繰入金決算見込'!H20</f>
        <v>107122</v>
      </c>
      <c r="I20" s="170">
        <f t="shared" si="3"/>
        <v>19267.94682698232</v>
      </c>
      <c r="J20" s="170">
        <f t="shared" si="4"/>
        <v>1867.030115195758</v>
      </c>
      <c r="K20" s="170">
        <f t="shared" si="5"/>
        <v>21134.976942178077</v>
      </c>
      <c r="L20" s="171">
        <f t="shared" si="6"/>
        <v>41</v>
      </c>
      <c r="M20" s="189"/>
    </row>
    <row r="21" spans="1:13" s="7" customFormat="1" ht="15" customHeight="1">
      <c r="A21" s="351" t="s">
        <v>439</v>
      </c>
      <c r="B21" s="161">
        <v>21107583000</v>
      </c>
      <c r="C21" s="284">
        <v>23929000</v>
      </c>
      <c r="D21" s="284">
        <v>505358000</v>
      </c>
      <c r="E21" s="170">
        <f t="shared" si="7"/>
        <v>529287000</v>
      </c>
      <c r="F21" s="151">
        <f t="shared" si="1"/>
        <v>0.025075680147745954</v>
      </c>
      <c r="G21" s="149">
        <f t="shared" si="2"/>
        <v>26</v>
      </c>
      <c r="H21" s="461">
        <f>'2011繰入金決算見込'!H21</f>
        <v>19667</v>
      </c>
      <c r="I21" s="170">
        <f t="shared" si="3"/>
        <v>1216.7081913865866</v>
      </c>
      <c r="J21" s="170">
        <f t="shared" si="4"/>
        <v>25695.73397061067</v>
      </c>
      <c r="K21" s="170">
        <f t="shared" si="5"/>
        <v>26912.442161997253</v>
      </c>
      <c r="L21" s="171">
        <f t="shared" si="6"/>
        <v>33</v>
      </c>
      <c r="M21" s="189"/>
    </row>
    <row r="22" spans="1:13" s="7" customFormat="1" ht="15" customHeight="1">
      <c r="A22" s="245" t="s">
        <v>440</v>
      </c>
      <c r="B22" s="148">
        <v>194976658000</v>
      </c>
      <c r="C22" s="284">
        <v>5466729000</v>
      </c>
      <c r="D22" s="284">
        <v>1343996000</v>
      </c>
      <c r="E22" s="170">
        <f t="shared" si="7"/>
        <v>6810725000</v>
      </c>
      <c r="F22" s="151">
        <f t="shared" si="1"/>
        <v>0.034930976199212524</v>
      </c>
      <c r="G22" s="149">
        <f t="shared" si="2"/>
        <v>4</v>
      </c>
      <c r="H22" s="461">
        <f>'2011繰入金決算見込'!H22</f>
        <v>152468</v>
      </c>
      <c r="I22" s="170">
        <f t="shared" si="3"/>
        <v>35854.9269354881</v>
      </c>
      <c r="J22" s="170">
        <f t="shared" si="4"/>
        <v>8814.9382165438</v>
      </c>
      <c r="K22" s="170">
        <f t="shared" si="5"/>
        <v>44669.8651520319</v>
      </c>
      <c r="L22" s="171">
        <f t="shared" si="6"/>
        <v>5</v>
      </c>
      <c r="M22" s="189"/>
    </row>
    <row r="23" spans="1:13" s="7" customFormat="1" ht="15" customHeight="1">
      <c r="A23" s="245" t="s">
        <v>441</v>
      </c>
      <c r="B23" s="148">
        <v>95775639000</v>
      </c>
      <c r="C23" s="170">
        <v>1911145000</v>
      </c>
      <c r="D23" s="170">
        <v>880876000</v>
      </c>
      <c r="E23" s="170">
        <f t="shared" si="7"/>
        <v>2792021000</v>
      </c>
      <c r="F23" s="151">
        <f t="shared" si="1"/>
        <v>0.029151682297833586</v>
      </c>
      <c r="G23" s="149">
        <f t="shared" si="2"/>
        <v>15</v>
      </c>
      <c r="H23" s="461">
        <f>'2011繰入金決算見込'!H23</f>
        <v>83010</v>
      </c>
      <c r="I23" s="170">
        <f t="shared" si="3"/>
        <v>23023.069509697627</v>
      </c>
      <c r="J23" s="170">
        <f t="shared" si="4"/>
        <v>10611.68533911577</v>
      </c>
      <c r="K23" s="170">
        <f t="shared" si="5"/>
        <v>33634.7548488134</v>
      </c>
      <c r="L23" s="171">
        <f t="shared" si="6"/>
        <v>16</v>
      </c>
      <c r="M23" s="189"/>
    </row>
    <row r="24" spans="1:13" s="7" customFormat="1" ht="15" customHeight="1">
      <c r="A24" s="245" t="s">
        <v>442</v>
      </c>
      <c r="B24" s="148">
        <v>22649689000</v>
      </c>
      <c r="C24" s="170">
        <v>597315000</v>
      </c>
      <c r="D24" s="170">
        <v>106844000</v>
      </c>
      <c r="E24" s="170">
        <f t="shared" si="7"/>
        <v>704159000</v>
      </c>
      <c r="F24" s="151">
        <f t="shared" si="1"/>
        <v>0.031089124446697702</v>
      </c>
      <c r="G24" s="149">
        <f>RANK(F24,$F$4:$F$46)</f>
        <v>12</v>
      </c>
      <c r="H24" s="461">
        <f>'2011繰入金決算見込'!H24</f>
        <v>21122</v>
      </c>
      <c r="I24" s="170">
        <f t="shared" si="3"/>
        <v>28279.282264937032</v>
      </c>
      <c r="J24" s="170">
        <f t="shared" si="4"/>
        <v>5058.42249786952</v>
      </c>
      <c r="K24" s="170">
        <f t="shared" si="5"/>
        <v>33337.704762806556</v>
      </c>
      <c r="L24" s="171">
        <f t="shared" si="6"/>
        <v>18</v>
      </c>
      <c r="M24" s="189"/>
    </row>
    <row r="25" spans="1:13" s="7" customFormat="1" ht="15" customHeight="1">
      <c r="A25" s="245" t="s">
        <v>443</v>
      </c>
      <c r="B25" s="148">
        <v>40290000000</v>
      </c>
      <c r="C25" s="170">
        <v>1147430000</v>
      </c>
      <c r="D25" s="170">
        <v>140000000</v>
      </c>
      <c r="E25" s="170">
        <f t="shared" si="7"/>
        <v>1287430000</v>
      </c>
      <c r="F25" s="151">
        <f t="shared" si="1"/>
        <v>0.031954082898982376</v>
      </c>
      <c r="G25" s="149">
        <f t="shared" si="2"/>
        <v>8</v>
      </c>
      <c r="H25" s="461">
        <f>'2011繰入金決算見込'!H25</f>
        <v>41205</v>
      </c>
      <c r="I25" s="170">
        <f t="shared" si="3"/>
        <v>27846.86324475185</v>
      </c>
      <c r="J25" s="170">
        <f t="shared" si="4"/>
        <v>3397.645916757675</v>
      </c>
      <c r="K25" s="170">
        <f t="shared" si="5"/>
        <v>31244.509161509526</v>
      </c>
      <c r="L25" s="171">
        <f t="shared" si="6"/>
        <v>22</v>
      </c>
      <c r="M25" s="189"/>
    </row>
    <row r="26" spans="1:13" s="7" customFormat="1" ht="15" customHeight="1">
      <c r="A26" s="245" t="s">
        <v>444</v>
      </c>
      <c r="B26" s="148">
        <v>37035433000</v>
      </c>
      <c r="C26" s="284">
        <v>891836000</v>
      </c>
      <c r="D26" s="284">
        <v>169721000</v>
      </c>
      <c r="E26" s="170">
        <f t="shared" si="7"/>
        <v>1061557000</v>
      </c>
      <c r="F26" s="151">
        <f>E26/B26</f>
        <v>0.02866328037800989</v>
      </c>
      <c r="G26" s="149">
        <f>RANK(F26,$F$4:$F$46)</f>
        <v>16</v>
      </c>
      <c r="H26" s="461">
        <f>'2011繰入金決算見込'!H26</f>
        <v>35504</v>
      </c>
      <c r="I26" s="170">
        <f t="shared" si="3"/>
        <v>25119.310500225325</v>
      </c>
      <c r="J26" s="170">
        <f t="shared" si="4"/>
        <v>4780.334610184768</v>
      </c>
      <c r="K26" s="170">
        <f t="shared" si="5"/>
        <v>29899.645110410096</v>
      </c>
      <c r="L26" s="171">
        <f t="shared" si="6"/>
        <v>25</v>
      </c>
      <c r="M26" s="189"/>
    </row>
    <row r="27" spans="1:13" s="7" customFormat="1" ht="15" customHeight="1">
      <c r="A27" s="351" t="s">
        <v>494</v>
      </c>
      <c r="B27" s="148">
        <v>21610000000</v>
      </c>
      <c r="C27" s="170">
        <v>575448000</v>
      </c>
      <c r="D27" s="170">
        <v>139139000</v>
      </c>
      <c r="E27" s="170">
        <f t="shared" si="7"/>
        <v>714587000</v>
      </c>
      <c r="F27" s="151">
        <f t="shared" si="1"/>
        <v>0.033067422489588154</v>
      </c>
      <c r="G27" s="149">
        <f t="shared" si="2"/>
        <v>6</v>
      </c>
      <c r="H27" s="461">
        <f>'2011繰入金決算見込'!H27</f>
        <v>19196</v>
      </c>
      <c r="I27" s="170">
        <f t="shared" si="3"/>
        <v>29977.495311523235</v>
      </c>
      <c r="J27" s="170">
        <f t="shared" si="4"/>
        <v>7248.3329860387585</v>
      </c>
      <c r="K27" s="170">
        <f t="shared" si="5"/>
        <v>37225.828297561995</v>
      </c>
      <c r="L27" s="171">
        <f t="shared" si="6"/>
        <v>9</v>
      </c>
      <c r="M27" s="189"/>
    </row>
    <row r="28" spans="1:13" s="7" customFormat="1" ht="15" customHeight="1">
      <c r="A28" s="245" t="s">
        <v>445</v>
      </c>
      <c r="B28" s="161">
        <v>17719107000</v>
      </c>
      <c r="C28" s="284">
        <v>396602000</v>
      </c>
      <c r="D28" s="284">
        <v>24644000</v>
      </c>
      <c r="E28" s="170">
        <f t="shared" si="7"/>
        <v>421246000</v>
      </c>
      <c r="F28" s="151">
        <f t="shared" si="1"/>
        <v>0.023773545698437287</v>
      </c>
      <c r="G28" s="149">
        <f t="shared" si="2"/>
        <v>31</v>
      </c>
      <c r="H28" s="461">
        <f>'2011繰入金決算見込'!H28</f>
        <v>15555</v>
      </c>
      <c r="I28" s="170">
        <f t="shared" si="3"/>
        <v>25496.753455480553</v>
      </c>
      <c r="J28" s="170">
        <f t="shared" si="4"/>
        <v>1584.313725490196</v>
      </c>
      <c r="K28" s="170">
        <f t="shared" si="5"/>
        <v>27081.06718097075</v>
      </c>
      <c r="L28" s="171">
        <f t="shared" si="6"/>
        <v>32</v>
      </c>
      <c r="M28" s="189"/>
    </row>
    <row r="29" spans="1:13" s="7" customFormat="1" ht="15" customHeight="1">
      <c r="A29" s="245" t="s">
        <v>446</v>
      </c>
      <c r="B29" s="148">
        <v>36833000000</v>
      </c>
      <c r="C29" s="170">
        <v>903132000</v>
      </c>
      <c r="D29" s="170">
        <v>102149000</v>
      </c>
      <c r="E29" s="170">
        <f t="shared" si="7"/>
        <v>1005281000</v>
      </c>
      <c r="F29" s="151">
        <f t="shared" si="1"/>
        <v>0.027292943827545952</v>
      </c>
      <c r="G29" s="149">
        <f t="shared" si="2"/>
        <v>18</v>
      </c>
      <c r="H29" s="461">
        <f>'2011繰入金決算見込'!H29</f>
        <v>32641</v>
      </c>
      <c r="I29" s="170">
        <f t="shared" si="3"/>
        <v>27668.637603014613</v>
      </c>
      <c r="J29" s="170">
        <f t="shared" si="4"/>
        <v>3129.4690726387057</v>
      </c>
      <c r="K29" s="170">
        <f t="shared" si="5"/>
        <v>30798.10667565332</v>
      </c>
      <c r="L29" s="171">
        <f t="shared" si="6"/>
        <v>24</v>
      </c>
      <c r="M29" s="189"/>
    </row>
    <row r="30" spans="1:13" s="7" customFormat="1" ht="15" customHeight="1">
      <c r="A30" s="245" t="s">
        <v>409</v>
      </c>
      <c r="B30" s="148">
        <v>4308422000</v>
      </c>
      <c r="C30" s="170">
        <v>97899000</v>
      </c>
      <c r="D30" s="170">
        <v>2000000</v>
      </c>
      <c r="E30" s="170">
        <f t="shared" si="7"/>
        <v>99899000</v>
      </c>
      <c r="F30" s="151">
        <f t="shared" si="1"/>
        <v>0.02318691158851199</v>
      </c>
      <c r="G30" s="149">
        <f t="shared" si="2"/>
        <v>33</v>
      </c>
      <c r="H30" s="461">
        <f>'2011繰入金決算見込'!H30</f>
        <v>3919</v>
      </c>
      <c r="I30" s="170">
        <f t="shared" si="3"/>
        <v>24980.607297780047</v>
      </c>
      <c r="J30" s="170">
        <f t="shared" si="4"/>
        <v>510.33426894615974</v>
      </c>
      <c r="K30" s="170">
        <f t="shared" si="5"/>
        <v>25490.941566726207</v>
      </c>
      <c r="L30" s="171">
        <f t="shared" si="6"/>
        <v>38</v>
      </c>
      <c r="M30" s="189"/>
    </row>
    <row r="31" spans="1:13" s="7" customFormat="1" ht="15" customHeight="1">
      <c r="A31" s="245" t="s">
        <v>410</v>
      </c>
      <c r="B31" s="148">
        <v>5168778000</v>
      </c>
      <c r="C31" s="170">
        <v>131139000</v>
      </c>
      <c r="D31" s="170">
        <v>5000000</v>
      </c>
      <c r="E31" s="170">
        <f t="shared" si="7"/>
        <v>136139000</v>
      </c>
      <c r="F31" s="151">
        <f t="shared" si="1"/>
        <v>0.0263387206802072</v>
      </c>
      <c r="G31" s="149">
        <f t="shared" si="2"/>
        <v>22</v>
      </c>
      <c r="H31" s="461">
        <f>'2011繰入金決算見込'!H31</f>
        <v>4675</v>
      </c>
      <c r="I31" s="170">
        <f t="shared" si="3"/>
        <v>28051.122994652407</v>
      </c>
      <c r="J31" s="170">
        <f t="shared" si="4"/>
        <v>1069.51871657754</v>
      </c>
      <c r="K31" s="170">
        <f t="shared" si="5"/>
        <v>29120.641711229946</v>
      </c>
      <c r="L31" s="171">
        <f t="shared" si="6"/>
        <v>28</v>
      </c>
      <c r="M31" s="189"/>
    </row>
    <row r="32" spans="1:13" s="7" customFormat="1" ht="15" customHeight="1">
      <c r="A32" s="245" t="s">
        <v>411</v>
      </c>
      <c r="B32" s="148">
        <v>2727178000</v>
      </c>
      <c r="C32" s="170">
        <v>30722000</v>
      </c>
      <c r="D32" s="170">
        <v>0</v>
      </c>
      <c r="E32" s="170">
        <f t="shared" si="7"/>
        <v>30722000</v>
      </c>
      <c r="F32" s="151">
        <f t="shared" si="1"/>
        <v>0.011265124608661407</v>
      </c>
      <c r="G32" s="149">
        <f t="shared" si="2"/>
        <v>42</v>
      </c>
      <c r="H32" s="461">
        <f>'2011繰入金決算見込'!H32</f>
        <v>2000</v>
      </c>
      <c r="I32" s="170">
        <f t="shared" si="3"/>
        <v>15361</v>
      </c>
      <c r="J32" s="170">
        <f t="shared" si="4"/>
        <v>0</v>
      </c>
      <c r="K32" s="170">
        <f t="shared" si="5"/>
        <v>15361</v>
      </c>
      <c r="L32" s="171">
        <f t="shared" si="6"/>
        <v>43</v>
      </c>
      <c r="M32" s="189"/>
    </row>
    <row r="33" spans="1:13" s="7" customFormat="1" ht="15" customHeight="1">
      <c r="A33" s="245" t="s">
        <v>447</v>
      </c>
      <c r="B33" s="148">
        <v>32313854000</v>
      </c>
      <c r="C33" s="170">
        <v>796155000</v>
      </c>
      <c r="D33" s="170">
        <v>10640000</v>
      </c>
      <c r="E33" s="170">
        <f t="shared" si="7"/>
        <v>806795000</v>
      </c>
      <c r="F33" s="151">
        <f t="shared" si="1"/>
        <v>0.02496746441944065</v>
      </c>
      <c r="G33" s="149">
        <f t="shared" si="2"/>
        <v>27</v>
      </c>
      <c r="H33" s="461">
        <f>'2011繰入金決算見込'!H33</f>
        <v>31224</v>
      </c>
      <c r="I33" s="170">
        <f t="shared" si="3"/>
        <v>25498.17448116833</v>
      </c>
      <c r="J33" s="170">
        <f t="shared" si="4"/>
        <v>340.76351524468356</v>
      </c>
      <c r="K33" s="170">
        <f t="shared" si="5"/>
        <v>25838.937996413017</v>
      </c>
      <c r="L33" s="171">
        <f t="shared" si="6"/>
        <v>35</v>
      </c>
      <c r="M33" s="189"/>
    </row>
    <row r="34" spans="1:13" s="7" customFormat="1" ht="15" customHeight="1">
      <c r="A34" s="245" t="s">
        <v>406</v>
      </c>
      <c r="B34" s="148">
        <v>351000000000</v>
      </c>
      <c r="C34" s="284">
        <v>8456133000</v>
      </c>
      <c r="D34" s="284">
        <v>80605000</v>
      </c>
      <c r="E34" s="170">
        <f t="shared" si="7"/>
        <v>8536738000</v>
      </c>
      <c r="F34" s="151">
        <f t="shared" si="1"/>
        <v>0.024321190883190884</v>
      </c>
      <c r="G34" s="149">
        <f t="shared" si="2"/>
        <v>30</v>
      </c>
      <c r="H34" s="461">
        <f>'2011繰入金決算見込'!H34</f>
        <v>240561</v>
      </c>
      <c r="I34" s="170">
        <f t="shared" si="3"/>
        <v>35151.72035367329</v>
      </c>
      <c r="J34" s="170">
        <f t="shared" si="4"/>
        <v>335.0709383482776</v>
      </c>
      <c r="K34" s="170">
        <f t="shared" si="5"/>
        <v>35486.79129202157</v>
      </c>
      <c r="L34" s="171">
        <f t="shared" si="6"/>
        <v>11</v>
      </c>
      <c r="M34" s="189"/>
    </row>
    <row r="35" spans="1:13" s="7" customFormat="1" ht="15" customHeight="1">
      <c r="A35" s="245" t="s">
        <v>448</v>
      </c>
      <c r="B35" s="148">
        <v>60300000000</v>
      </c>
      <c r="C35" s="170">
        <v>1133192000</v>
      </c>
      <c r="D35" s="170">
        <v>417000000</v>
      </c>
      <c r="E35" s="170">
        <f t="shared" si="7"/>
        <v>1550192000</v>
      </c>
      <c r="F35" s="151">
        <f t="shared" si="1"/>
        <v>0.025707993366500828</v>
      </c>
      <c r="G35" s="149">
        <f t="shared" si="2"/>
        <v>24</v>
      </c>
      <c r="H35" s="461">
        <f>'2011繰入金決算見込'!H35</f>
        <v>48214</v>
      </c>
      <c r="I35" s="170">
        <v>47745</v>
      </c>
      <c r="J35" s="170">
        <f t="shared" si="4"/>
        <v>8648.940141867508</v>
      </c>
      <c r="K35" s="170">
        <f t="shared" si="5"/>
        <v>32152.320902642386</v>
      </c>
      <c r="L35" s="171">
        <f t="shared" si="6"/>
        <v>21</v>
      </c>
      <c r="M35" s="189"/>
    </row>
    <row r="36" spans="1:13" s="7" customFormat="1" ht="15" customHeight="1">
      <c r="A36" s="245" t="s">
        <v>412</v>
      </c>
      <c r="B36" s="148">
        <v>22229320000</v>
      </c>
      <c r="C36" s="170">
        <v>463653000</v>
      </c>
      <c r="D36" s="170">
        <v>0</v>
      </c>
      <c r="E36" s="170">
        <f t="shared" si="7"/>
        <v>463653000</v>
      </c>
      <c r="F36" s="151">
        <f t="shared" si="1"/>
        <v>0.020857723043259984</v>
      </c>
      <c r="G36" s="149">
        <f t="shared" si="2"/>
        <v>36</v>
      </c>
      <c r="H36" s="461">
        <f>'2011繰入金決算見込'!H36</f>
        <v>16507</v>
      </c>
      <c r="I36" s="170">
        <f t="shared" si="3"/>
        <v>28088.26558429757</v>
      </c>
      <c r="J36" s="170">
        <f t="shared" si="4"/>
        <v>0</v>
      </c>
      <c r="K36" s="170">
        <f t="shared" si="5"/>
        <v>28088.26558429757</v>
      </c>
      <c r="L36" s="171">
        <f t="shared" si="6"/>
        <v>29</v>
      </c>
      <c r="M36" s="189"/>
    </row>
    <row r="37" spans="1:13" s="7" customFormat="1" ht="15" customHeight="1">
      <c r="A37" s="245" t="s">
        <v>449</v>
      </c>
      <c r="B37" s="148">
        <v>26478508000</v>
      </c>
      <c r="C37" s="170">
        <v>667985000</v>
      </c>
      <c r="D37" s="170">
        <v>136838000</v>
      </c>
      <c r="E37" s="170">
        <f t="shared" si="7"/>
        <v>804823000</v>
      </c>
      <c r="F37" s="151">
        <f t="shared" si="1"/>
        <v>0.030395330431759977</v>
      </c>
      <c r="G37" s="149">
        <f t="shared" si="2"/>
        <v>13</v>
      </c>
      <c r="H37" s="461">
        <f>'2011繰入金決算見込'!H37</f>
        <v>20612</v>
      </c>
      <c r="I37" s="170">
        <f t="shared" si="3"/>
        <v>32407.578109838927</v>
      </c>
      <c r="J37" s="170">
        <f t="shared" si="4"/>
        <v>6638.754123811372</v>
      </c>
      <c r="K37" s="170">
        <f t="shared" si="5"/>
        <v>39046.332233650304</v>
      </c>
      <c r="L37" s="171">
        <f>RANK(K37,$K$4:$K$46)</f>
        <v>7</v>
      </c>
      <c r="M37" s="189"/>
    </row>
    <row r="38" spans="1:13" s="7" customFormat="1" ht="15" customHeight="1">
      <c r="A38" s="245" t="s">
        <v>450</v>
      </c>
      <c r="B38" s="148">
        <v>7485400000</v>
      </c>
      <c r="C38" s="170">
        <v>133226000</v>
      </c>
      <c r="D38" s="170">
        <v>8913000</v>
      </c>
      <c r="E38" s="170">
        <f t="shared" si="7"/>
        <v>142139000</v>
      </c>
      <c r="F38" s="151">
        <f t="shared" si="1"/>
        <v>0.018988831592166085</v>
      </c>
      <c r="G38" s="149">
        <f t="shared" si="2"/>
        <v>39</v>
      </c>
      <c r="H38" s="461">
        <f>'2011繰入金決算見込'!H38</f>
        <v>5076</v>
      </c>
      <c r="I38" s="170">
        <f t="shared" si="3"/>
        <v>26246.256895193066</v>
      </c>
      <c r="J38" s="170">
        <f t="shared" si="4"/>
        <v>1755.9101654846336</v>
      </c>
      <c r="K38" s="170">
        <f t="shared" si="5"/>
        <v>28002.1670606777</v>
      </c>
      <c r="L38" s="171">
        <f t="shared" si="6"/>
        <v>30</v>
      </c>
      <c r="M38" s="189"/>
    </row>
    <row r="39" spans="1:13" s="7" customFormat="1" ht="15" customHeight="1">
      <c r="A39" s="245" t="s">
        <v>451</v>
      </c>
      <c r="B39" s="148">
        <v>75163424000</v>
      </c>
      <c r="C39" s="170">
        <v>1680387000</v>
      </c>
      <c r="D39" s="170">
        <v>176002000</v>
      </c>
      <c r="E39" s="170">
        <f t="shared" si="7"/>
        <v>1856389000</v>
      </c>
      <c r="F39" s="151">
        <f>E39/B39</f>
        <v>0.024698036640800183</v>
      </c>
      <c r="G39" s="149">
        <f>RANK(F39,$F$4:$F$46)</f>
        <v>29</v>
      </c>
      <c r="H39" s="461">
        <f>'2011繰入金決算見込'!H39</f>
        <v>55504</v>
      </c>
      <c r="I39" s="170">
        <f t="shared" si="3"/>
        <v>30275.061256846355</v>
      </c>
      <c r="J39" s="170">
        <f t="shared" si="4"/>
        <v>3170.9786682040935</v>
      </c>
      <c r="K39" s="170">
        <f t="shared" si="5"/>
        <v>33446.03992505045</v>
      </c>
      <c r="L39" s="171">
        <f t="shared" si="6"/>
        <v>17</v>
      </c>
      <c r="M39" s="189"/>
    </row>
    <row r="40" spans="1:13" s="7" customFormat="1" ht="15" customHeight="1">
      <c r="A40" s="245" t="s">
        <v>452</v>
      </c>
      <c r="B40" s="148">
        <v>28852051000</v>
      </c>
      <c r="C40" s="170">
        <v>611375000</v>
      </c>
      <c r="D40" s="170">
        <v>0</v>
      </c>
      <c r="E40" s="170">
        <f t="shared" si="7"/>
        <v>611375000</v>
      </c>
      <c r="F40" s="151">
        <f t="shared" si="1"/>
        <v>0.021190001362468132</v>
      </c>
      <c r="G40" s="149">
        <f t="shared" si="2"/>
        <v>35</v>
      </c>
      <c r="H40" s="461">
        <f>'2011繰入金決算見込'!H40</f>
        <v>23720</v>
      </c>
      <c r="I40" s="170">
        <f t="shared" si="3"/>
        <v>25774.66273187184</v>
      </c>
      <c r="J40" s="170">
        <f t="shared" si="4"/>
        <v>0</v>
      </c>
      <c r="K40" s="170">
        <f t="shared" si="5"/>
        <v>25774.66273187184</v>
      </c>
      <c r="L40" s="171">
        <f t="shared" si="6"/>
        <v>37</v>
      </c>
      <c r="M40" s="189"/>
    </row>
    <row r="41" spans="1:13" s="7" customFormat="1" ht="15" customHeight="1">
      <c r="A41" s="245" t="s">
        <v>453</v>
      </c>
      <c r="B41" s="161">
        <v>39247749000</v>
      </c>
      <c r="C41" s="170">
        <v>951025000</v>
      </c>
      <c r="D41" s="170">
        <v>23978000</v>
      </c>
      <c r="E41" s="170">
        <f t="shared" si="7"/>
        <v>975003000</v>
      </c>
      <c r="F41" s="151">
        <f t="shared" si="1"/>
        <v>0.02484226547616782</v>
      </c>
      <c r="G41" s="149">
        <f t="shared" si="2"/>
        <v>28</v>
      </c>
      <c r="H41" s="461">
        <f>'2011繰入金決算見込'!H41</f>
        <v>27832</v>
      </c>
      <c r="I41" s="170">
        <f t="shared" si="3"/>
        <v>34170.199770048865</v>
      </c>
      <c r="J41" s="170">
        <f t="shared" si="4"/>
        <v>861.5263006611095</v>
      </c>
      <c r="K41" s="170">
        <f t="shared" si="5"/>
        <v>35031.72607070998</v>
      </c>
      <c r="L41" s="171">
        <f t="shared" si="6"/>
        <v>12</v>
      </c>
      <c r="M41" s="189"/>
    </row>
    <row r="42" spans="1:13" s="7" customFormat="1" ht="15" customHeight="1">
      <c r="A42" s="245" t="s">
        <v>413</v>
      </c>
      <c r="B42" s="161">
        <v>4651000000</v>
      </c>
      <c r="C42" s="170">
        <v>86790000</v>
      </c>
      <c r="D42" s="170">
        <v>8896000</v>
      </c>
      <c r="E42" s="308">
        <f t="shared" si="7"/>
        <v>95686000</v>
      </c>
      <c r="F42" s="151">
        <f t="shared" si="1"/>
        <v>0.020573210062352184</v>
      </c>
      <c r="G42" s="149">
        <f t="shared" si="2"/>
        <v>37</v>
      </c>
      <c r="H42" s="461">
        <f>'2011繰入金決算見込'!H42</f>
        <v>2059</v>
      </c>
      <c r="I42" s="170">
        <f t="shared" si="3"/>
        <v>42151.52986886838</v>
      </c>
      <c r="J42" s="170">
        <f t="shared" si="4"/>
        <v>4320.543953375425</v>
      </c>
      <c r="K42" s="170">
        <f t="shared" si="5"/>
        <v>46472.07382224381</v>
      </c>
      <c r="L42" s="171">
        <f t="shared" si="6"/>
        <v>4</v>
      </c>
      <c r="M42" s="189"/>
    </row>
    <row r="43" spans="1:13" s="7" customFormat="1" ht="15" customHeight="1">
      <c r="A43" s="245" t="s">
        <v>414</v>
      </c>
      <c r="B43" s="148">
        <v>10926193000</v>
      </c>
      <c r="C43" s="170">
        <v>261356000</v>
      </c>
      <c r="D43" s="170">
        <v>15336000</v>
      </c>
      <c r="E43" s="308">
        <f t="shared" si="7"/>
        <v>276692000</v>
      </c>
      <c r="F43" s="151">
        <f t="shared" si="1"/>
        <v>0.025323733527313676</v>
      </c>
      <c r="G43" s="149">
        <f t="shared" si="2"/>
        <v>25</v>
      </c>
      <c r="H43" s="461">
        <f>'2011繰入金決算見込'!H43</f>
        <v>11927</v>
      </c>
      <c r="I43" s="170">
        <f t="shared" si="3"/>
        <v>21912.970570973423</v>
      </c>
      <c r="J43" s="170">
        <f t="shared" si="4"/>
        <v>1285.8220843464408</v>
      </c>
      <c r="K43" s="170">
        <f t="shared" si="5"/>
        <v>23198.792655319863</v>
      </c>
      <c r="L43" s="171">
        <f t="shared" si="6"/>
        <v>40</v>
      </c>
      <c r="M43" s="189"/>
    </row>
    <row r="44" spans="1:13" s="7" customFormat="1" ht="15" customHeight="1">
      <c r="A44" s="245" t="s">
        <v>454</v>
      </c>
      <c r="B44" s="148">
        <v>20618502000</v>
      </c>
      <c r="C44" s="170">
        <v>592729000</v>
      </c>
      <c r="D44" s="170">
        <v>57183000</v>
      </c>
      <c r="E44" s="308">
        <f t="shared" si="7"/>
        <v>649912000</v>
      </c>
      <c r="F44" s="151">
        <f t="shared" si="1"/>
        <v>0.03152081562472385</v>
      </c>
      <c r="G44" s="149">
        <f t="shared" si="2"/>
        <v>11</v>
      </c>
      <c r="H44" s="461">
        <f>'2011繰入金決算見込'!H44</f>
        <v>22052</v>
      </c>
      <c r="I44" s="170">
        <f t="shared" si="3"/>
        <v>26878.695809903864</v>
      </c>
      <c r="J44" s="170">
        <f t="shared" si="4"/>
        <v>2593.0981316887355</v>
      </c>
      <c r="K44" s="170">
        <f t="shared" si="5"/>
        <v>29471.793941592598</v>
      </c>
      <c r="L44" s="171">
        <f t="shared" si="6"/>
        <v>26</v>
      </c>
      <c r="M44" s="189"/>
    </row>
    <row r="45" spans="1:13" s="7" customFormat="1" ht="15" customHeight="1">
      <c r="A45" s="245" t="s">
        <v>455</v>
      </c>
      <c r="B45" s="148">
        <v>16013000000</v>
      </c>
      <c r="C45" s="170">
        <v>441890000</v>
      </c>
      <c r="D45" s="170">
        <v>78684000</v>
      </c>
      <c r="E45" s="308">
        <f t="shared" si="7"/>
        <v>520574000</v>
      </c>
      <c r="F45" s="151">
        <f t="shared" si="1"/>
        <v>0.03250946106288641</v>
      </c>
      <c r="G45" s="149">
        <f t="shared" si="2"/>
        <v>7</v>
      </c>
      <c r="H45" s="461">
        <f>'2011繰入金決算見込'!H45</f>
        <v>16860</v>
      </c>
      <c r="I45" s="170">
        <f t="shared" si="3"/>
        <v>26209.371293001186</v>
      </c>
      <c r="J45" s="170">
        <f t="shared" si="4"/>
        <v>4666.903914590747</v>
      </c>
      <c r="K45" s="170">
        <f t="shared" si="5"/>
        <v>30876.275207591934</v>
      </c>
      <c r="L45" s="171">
        <f t="shared" si="6"/>
        <v>23</v>
      </c>
      <c r="M45" s="189"/>
    </row>
    <row r="46" spans="1:13" s="7" customFormat="1" ht="15" customHeight="1" thickBot="1">
      <c r="A46" s="557" t="s">
        <v>415</v>
      </c>
      <c r="B46" s="553">
        <v>6658679000</v>
      </c>
      <c r="C46" s="554">
        <v>150370000</v>
      </c>
      <c r="D46" s="554">
        <v>0</v>
      </c>
      <c r="E46" s="558">
        <f t="shared" si="7"/>
        <v>150370000</v>
      </c>
      <c r="F46" s="182">
        <f t="shared" si="1"/>
        <v>0.022582557291018233</v>
      </c>
      <c r="G46" s="555">
        <f t="shared" si="2"/>
        <v>34</v>
      </c>
      <c r="H46" s="559">
        <f>'2011繰入金決算見込'!H46</f>
        <v>5435</v>
      </c>
      <c r="I46" s="556">
        <f>C46/H46</f>
        <v>27666.97332106716</v>
      </c>
      <c r="J46" s="556">
        <f>D46/H46</f>
        <v>0</v>
      </c>
      <c r="K46" s="556">
        <f t="shared" si="5"/>
        <v>27666.97332106716</v>
      </c>
      <c r="L46" s="560">
        <f t="shared" si="6"/>
        <v>31</v>
      </c>
      <c r="M46" s="189"/>
    </row>
    <row r="47" spans="1:13" s="7" customFormat="1" ht="15" customHeight="1" thickBot="1">
      <c r="A47" s="529" t="s">
        <v>457</v>
      </c>
      <c r="B47" s="530">
        <f>SUM(B4:B46)</f>
        <v>3590139732000</v>
      </c>
      <c r="C47" s="173">
        <f>SUM(C4:C46)</f>
        <v>72315422000</v>
      </c>
      <c r="D47" s="173">
        <f>SUM(D4:D46)</f>
        <v>29105846000</v>
      </c>
      <c r="E47" s="174">
        <f>SUM(E4:E46)</f>
        <v>101421268000</v>
      </c>
      <c r="F47" s="175">
        <f t="shared" si="1"/>
        <v>0.028249950021722443</v>
      </c>
      <c r="G47" s="176"/>
      <c r="H47" s="472">
        <f>SUM(H4:H46)</f>
        <v>2555481</v>
      </c>
      <c r="I47" s="173">
        <f t="shared" si="3"/>
        <v>28298.16461167193</v>
      </c>
      <c r="J47" s="173">
        <f t="shared" si="4"/>
        <v>11389.57636546701</v>
      </c>
      <c r="K47" s="174">
        <f t="shared" si="5"/>
        <v>39687.74097713894</v>
      </c>
      <c r="L47" s="177"/>
      <c r="M47" s="189"/>
    </row>
    <row r="48" spans="1:13" ht="12" customHeight="1">
      <c r="A48" s="3"/>
      <c r="B48" s="5" t="s">
        <v>465</v>
      </c>
      <c r="M48" s="188"/>
    </row>
    <row r="49" spans="2:13" ht="13.5">
      <c r="B49" s="5" t="s">
        <v>466</v>
      </c>
      <c r="M49" s="188"/>
    </row>
  </sheetData>
  <sheetProtection/>
  <mergeCells count="4">
    <mergeCell ref="A2:A3"/>
    <mergeCell ref="H2:H3"/>
    <mergeCell ref="I2:L2"/>
    <mergeCell ref="B2:G2"/>
  </mergeCells>
  <printOptions/>
  <pageMargins left="0.95" right="0.31496062992125984" top="0.5118110236220472" bottom="0.2755905511811024" header="0.3937007874015748" footer="0.1968503937007874"/>
  <pageSetup horizontalDpi="300" verticalDpi="300" orientation="landscape" paperSize="9" scale="78" r:id="rId1"/>
</worksheet>
</file>

<file path=xl/worksheets/sheet7.xml><?xml version="1.0" encoding="utf-8"?>
<worksheet xmlns="http://schemas.openxmlformats.org/spreadsheetml/2006/main" xmlns:r="http://schemas.openxmlformats.org/officeDocument/2006/relationships">
  <dimension ref="A1:T51"/>
  <sheetViews>
    <sheetView zoomScalePageLayoutView="0" workbookViewId="0" topLeftCell="A1">
      <pane xSplit="1" ySplit="6" topLeftCell="B7" activePane="bottomRight" state="frozen"/>
      <selection pane="topLeft" activeCell="A1" sqref="A1"/>
      <selection pane="topRight" activeCell="C1" sqref="C1"/>
      <selection pane="bottomLeft" activeCell="A8" sqref="A8"/>
      <selection pane="bottomRight" activeCell="B1" sqref="B1:S1"/>
    </sheetView>
  </sheetViews>
  <sheetFormatPr defaultColWidth="9.00390625" defaultRowHeight="13.5"/>
  <cols>
    <col min="1" max="1" width="12.00390625" style="1" customWidth="1"/>
    <col min="2" max="2" width="9.875" style="0" customWidth="1"/>
    <col min="3" max="3" width="4.50390625" style="0" customWidth="1"/>
    <col min="4" max="4" width="9.50390625" style="0" customWidth="1"/>
    <col min="5" max="5" width="5.00390625" style="0" customWidth="1"/>
    <col min="6" max="6" width="8.875" style="0" customWidth="1"/>
    <col min="7" max="7" width="4.875" style="0" customWidth="1"/>
    <col min="9" max="9" width="4.875" style="0" customWidth="1"/>
    <col min="10" max="10" width="9.25390625" style="0" customWidth="1"/>
    <col min="11" max="11" width="4.625" style="0" customWidth="1"/>
    <col min="12" max="12" width="7.75390625" style="0" customWidth="1"/>
    <col min="13" max="13" width="4.25390625" style="0" customWidth="1"/>
    <col min="14" max="14" width="9.125" style="0" customWidth="1"/>
    <col min="15" max="15" width="4.125" style="0" customWidth="1"/>
    <col min="16" max="16" width="8.875" style="0" customWidth="1"/>
    <col min="17" max="17" width="4.375" style="0" customWidth="1"/>
    <col min="18" max="18" width="8.125" style="0" customWidth="1"/>
    <col min="19" max="19" width="5.00390625" style="0" customWidth="1"/>
    <col min="20" max="20" width="9.625" style="228" customWidth="1"/>
  </cols>
  <sheetData>
    <row r="1" spans="2:19" ht="17.25">
      <c r="B1" s="652" t="s">
        <v>15</v>
      </c>
      <c r="C1" s="652"/>
      <c r="D1" s="652"/>
      <c r="E1" s="652"/>
      <c r="F1" s="652"/>
      <c r="G1" s="652"/>
      <c r="H1" s="652"/>
      <c r="I1" s="652"/>
      <c r="J1" s="652"/>
      <c r="K1" s="652"/>
      <c r="L1" s="652"/>
      <c r="M1" s="652"/>
      <c r="N1" s="652"/>
      <c r="O1" s="652"/>
      <c r="P1" s="652"/>
      <c r="Q1" s="653"/>
      <c r="R1" s="653"/>
      <c r="S1" s="653"/>
    </row>
    <row r="2" spans="1:19" ht="14.25">
      <c r="A2" s="14"/>
      <c r="B2" s="659" t="s">
        <v>249</v>
      </c>
      <c r="C2" s="660"/>
      <c r="D2" s="660"/>
      <c r="E2" s="660"/>
      <c r="F2" s="660"/>
      <c r="G2" s="660"/>
      <c r="H2" s="660"/>
      <c r="I2" s="660"/>
      <c r="J2" s="660"/>
      <c r="K2" s="660"/>
      <c r="L2" s="660"/>
      <c r="M2" s="660"/>
      <c r="N2" s="660"/>
      <c r="O2" s="15"/>
      <c r="P2" s="16"/>
      <c r="Q2" s="16"/>
      <c r="R2" s="16"/>
      <c r="S2" s="16"/>
    </row>
    <row r="3" spans="1:19" ht="14.25">
      <c r="A3" s="14"/>
      <c r="B3" s="659" t="s">
        <v>228</v>
      </c>
      <c r="C3" s="660"/>
      <c r="D3" s="660"/>
      <c r="E3" s="660"/>
      <c r="F3" s="660"/>
      <c r="G3" s="660"/>
      <c r="H3" s="660"/>
      <c r="I3" s="660"/>
      <c r="J3" s="660"/>
      <c r="K3" s="660"/>
      <c r="L3" s="660"/>
      <c r="M3" s="92"/>
      <c r="N3" s="92"/>
      <c r="O3" s="15"/>
      <c r="P3" s="16"/>
      <c r="Q3" s="16"/>
      <c r="R3" s="16"/>
      <c r="S3" s="16"/>
    </row>
    <row r="4" spans="1:19" ht="15" thickBot="1">
      <c r="A4" s="14"/>
      <c r="B4" s="659" t="s">
        <v>229</v>
      </c>
      <c r="C4" s="660"/>
      <c r="D4" s="660"/>
      <c r="E4" s="660"/>
      <c r="F4" s="660"/>
      <c r="G4" s="660"/>
      <c r="H4" s="660"/>
      <c r="I4" s="660"/>
      <c r="J4" s="660"/>
      <c r="K4" s="660"/>
      <c r="L4" s="660"/>
      <c r="M4" s="103"/>
      <c r="N4" s="101"/>
      <c r="O4" s="9"/>
      <c r="P4" s="9"/>
      <c r="Q4" s="9"/>
      <c r="R4" s="9"/>
      <c r="S4" s="16"/>
    </row>
    <row r="5" spans="1:19" ht="14.25" customHeight="1">
      <c r="A5" s="86"/>
      <c r="B5" s="657" t="s">
        <v>241</v>
      </c>
      <c r="C5" s="658"/>
      <c r="D5" s="658"/>
      <c r="E5" s="658"/>
      <c r="F5" s="658"/>
      <c r="G5" s="94"/>
      <c r="H5" s="657" t="s">
        <v>469</v>
      </c>
      <c r="I5" s="658"/>
      <c r="J5" s="658"/>
      <c r="K5" s="658"/>
      <c r="L5" s="658"/>
      <c r="M5" s="95"/>
      <c r="N5" s="657" t="s">
        <v>242</v>
      </c>
      <c r="O5" s="658"/>
      <c r="P5" s="658"/>
      <c r="Q5" s="658"/>
      <c r="R5" s="658"/>
      <c r="S5" s="95"/>
    </row>
    <row r="6" spans="1:19" ht="15" thickBot="1">
      <c r="A6" s="87"/>
      <c r="B6" s="184" t="s">
        <v>471</v>
      </c>
      <c r="C6" s="60" t="s">
        <v>470</v>
      </c>
      <c r="D6" s="60" t="s">
        <v>430</v>
      </c>
      <c r="E6" s="60" t="s">
        <v>470</v>
      </c>
      <c r="F6" s="60" t="s">
        <v>431</v>
      </c>
      <c r="G6" s="185" t="s">
        <v>470</v>
      </c>
      <c r="H6" s="186" t="s">
        <v>432</v>
      </c>
      <c r="I6" s="60" t="s">
        <v>470</v>
      </c>
      <c r="J6" s="60" t="s">
        <v>430</v>
      </c>
      <c r="K6" s="60" t="s">
        <v>470</v>
      </c>
      <c r="L6" s="60" t="s">
        <v>431</v>
      </c>
      <c r="M6" s="187" t="s">
        <v>470</v>
      </c>
      <c r="N6" s="184" t="s">
        <v>432</v>
      </c>
      <c r="O6" s="60" t="s">
        <v>470</v>
      </c>
      <c r="P6" s="60" t="s">
        <v>430</v>
      </c>
      <c r="Q6" s="60" t="s">
        <v>470</v>
      </c>
      <c r="R6" s="60" t="s">
        <v>431</v>
      </c>
      <c r="S6" s="187" t="s">
        <v>470</v>
      </c>
    </row>
    <row r="7" spans="1:20" s="7" customFormat="1" ht="15" customHeight="1">
      <c r="A7" s="384" t="s">
        <v>324</v>
      </c>
      <c r="B7" s="385">
        <v>171916</v>
      </c>
      <c r="C7" s="386">
        <f>RANK(B7,$B$7:$B$49)</f>
        <v>30</v>
      </c>
      <c r="D7" s="386">
        <v>147130</v>
      </c>
      <c r="E7" s="386">
        <f>RANK(D7,$D$7:$D$49)</f>
        <v>28</v>
      </c>
      <c r="F7" s="386">
        <v>140457</v>
      </c>
      <c r="G7" s="387">
        <f>RANK(F7,$F$7:$F$49)</f>
        <v>18</v>
      </c>
      <c r="H7" s="388">
        <v>386413</v>
      </c>
      <c r="I7" s="386">
        <f>RANK(H7,$H$7:$H$49)</f>
        <v>32</v>
      </c>
      <c r="J7" s="386">
        <v>271329</v>
      </c>
      <c r="K7" s="386">
        <f>RANK(J7,$J$7:$J$49)</f>
        <v>27</v>
      </c>
      <c r="L7" s="386">
        <v>245457</v>
      </c>
      <c r="M7" s="389">
        <f>RANK(L7,$L$7:$L$49)</f>
        <v>22</v>
      </c>
      <c r="N7" s="385">
        <v>515413</v>
      </c>
      <c r="O7" s="386">
        <f>RANK(N7,$N$7:$N$49)</f>
        <v>30</v>
      </c>
      <c r="P7" s="386">
        <v>376329</v>
      </c>
      <c r="Q7" s="386">
        <f>RANK(P7,$P$7:$P$49)</f>
        <v>24</v>
      </c>
      <c r="R7" s="386">
        <v>350457</v>
      </c>
      <c r="S7" s="389">
        <f>RANK(R7,$R$7:$R$49)</f>
        <v>22</v>
      </c>
      <c r="T7" s="244"/>
    </row>
    <row r="8" spans="1:20" s="7" customFormat="1" ht="15" customHeight="1">
      <c r="A8" s="288" t="s">
        <v>417</v>
      </c>
      <c r="B8" s="289">
        <v>142443</v>
      </c>
      <c r="C8" s="290">
        <f>RANK(B8,$B$7:$B$49)</f>
        <v>41</v>
      </c>
      <c r="D8" s="290">
        <v>143348</v>
      </c>
      <c r="E8" s="290">
        <f>RANK(D8,$D$7:$D$49)</f>
        <v>31</v>
      </c>
      <c r="F8" s="290">
        <v>132945</v>
      </c>
      <c r="G8" s="291">
        <f>RANK(F8,$F$7:$F$49)</f>
        <v>30</v>
      </c>
      <c r="H8" s="292">
        <v>405455</v>
      </c>
      <c r="I8" s="290">
        <f>RANK(H8,$H$7:$H$49)</f>
        <v>26</v>
      </c>
      <c r="J8" s="290">
        <v>271454</v>
      </c>
      <c r="K8" s="290">
        <f>RANK(J8,$J$7:$J$49)</f>
        <v>25</v>
      </c>
      <c r="L8" s="290">
        <v>233645</v>
      </c>
      <c r="M8" s="293">
        <f>RANK(L8,$L$7:$L$49)</f>
        <v>28</v>
      </c>
      <c r="N8" s="289">
        <v>525455</v>
      </c>
      <c r="O8" s="290">
        <f>RANK(N8,$N$7:$N$49)</f>
        <v>29</v>
      </c>
      <c r="P8" s="290">
        <v>372154</v>
      </c>
      <c r="Q8" s="290">
        <f>RANK(P8,$P$7:$P$49)</f>
        <v>26</v>
      </c>
      <c r="R8" s="290">
        <v>334345</v>
      </c>
      <c r="S8" s="293">
        <f>RANK(R8,$R$7:$R$49)</f>
        <v>27</v>
      </c>
      <c r="T8" s="169"/>
    </row>
    <row r="9" spans="1:20" s="7" customFormat="1" ht="15" customHeight="1">
      <c r="A9" s="288" t="s">
        <v>418</v>
      </c>
      <c r="B9" s="289">
        <v>205446</v>
      </c>
      <c r="C9" s="290">
        <f aca="true" t="shared" si="0" ref="C9:C49">RANK(B9,$B$7:$B$49)</f>
        <v>6</v>
      </c>
      <c r="D9" s="290">
        <v>161387</v>
      </c>
      <c r="E9" s="290">
        <f aca="true" t="shared" si="1" ref="E9:E49">RANK(D9,$D$7:$D$49)</f>
        <v>12</v>
      </c>
      <c r="F9" s="290">
        <v>138813</v>
      </c>
      <c r="G9" s="291">
        <f aca="true" t="shared" si="2" ref="G9:G49">RANK(F9,$F$7:$F$49)</f>
        <v>21</v>
      </c>
      <c r="H9" s="292">
        <v>457035</v>
      </c>
      <c r="I9" s="290">
        <f aca="true" t="shared" si="3" ref="I9:I49">RANK(H9,$H$7:$H$49)</f>
        <v>4</v>
      </c>
      <c r="J9" s="290">
        <v>295061</v>
      </c>
      <c r="K9" s="290">
        <f aca="true" t="shared" si="4" ref="K9:K49">RANK(J9,$J$7:$J$49)</f>
        <v>11</v>
      </c>
      <c r="L9" s="290">
        <v>250913</v>
      </c>
      <c r="M9" s="293">
        <f aca="true" t="shared" si="5" ref="M9:M49">RANK(L9,$L$7:$L$49)</f>
        <v>18</v>
      </c>
      <c r="N9" s="289">
        <v>596835</v>
      </c>
      <c r="O9" s="290">
        <f aca="true" t="shared" si="6" ref="O9:O49">RANK(N9,$N$7:$N$49)</f>
        <v>7</v>
      </c>
      <c r="P9" s="290">
        <v>407161</v>
      </c>
      <c r="Q9" s="290">
        <f aca="true" t="shared" si="7" ref="Q9:Q49">RANK(P9,$P$7:$P$49)</f>
        <v>11</v>
      </c>
      <c r="R9" s="290">
        <v>363013</v>
      </c>
      <c r="S9" s="293">
        <f aca="true" t="shared" si="8" ref="S9:S49">RANK(R9,$R$7:$R$49)</f>
        <v>17</v>
      </c>
      <c r="T9" s="244"/>
    </row>
    <row r="10" spans="1:20" s="7" customFormat="1" ht="15" customHeight="1">
      <c r="A10" s="288" t="s">
        <v>405</v>
      </c>
      <c r="B10" s="289">
        <v>143100</v>
      </c>
      <c r="C10" s="290">
        <f t="shared" si="0"/>
        <v>40</v>
      </c>
      <c r="D10" s="290">
        <v>116800</v>
      </c>
      <c r="E10" s="290">
        <f t="shared" si="1"/>
        <v>41</v>
      </c>
      <c r="F10" s="290">
        <v>102500</v>
      </c>
      <c r="G10" s="291">
        <f t="shared" si="2"/>
        <v>41</v>
      </c>
      <c r="H10" s="292">
        <v>314000</v>
      </c>
      <c r="I10" s="290">
        <f t="shared" si="3"/>
        <v>41</v>
      </c>
      <c r="J10" s="290">
        <v>201800</v>
      </c>
      <c r="K10" s="290">
        <f t="shared" si="4"/>
        <v>41</v>
      </c>
      <c r="L10" s="290">
        <v>169500</v>
      </c>
      <c r="M10" s="293">
        <f t="shared" si="5"/>
        <v>41</v>
      </c>
      <c r="N10" s="289">
        <v>397900</v>
      </c>
      <c r="O10" s="290">
        <f t="shared" si="6"/>
        <v>41</v>
      </c>
      <c r="P10" s="290">
        <v>268800</v>
      </c>
      <c r="Q10" s="290">
        <f t="shared" si="7"/>
        <v>41</v>
      </c>
      <c r="R10" s="290">
        <v>236500</v>
      </c>
      <c r="S10" s="293">
        <f t="shared" si="8"/>
        <v>41</v>
      </c>
      <c r="T10" s="169"/>
    </row>
    <row r="11" spans="1:20" s="7" customFormat="1" ht="15" customHeight="1">
      <c r="A11" s="288" t="s">
        <v>407</v>
      </c>
      <c r="B11" s="289">
        <v>192400</v>
      </c>
      <c r="C11" s="290">
        <f t="shared" si="0"/>
        <v>18</v>
      </c>
      <c r="D11" s="290">
        <v>160900</v>
      </c>
      <c r="E11" s="290">
        <f t="shared" si="1"/>
        <v>13</v>
      </c>
      <c r="F11" s="290">
        <v>145900</v>
      </c>
      <c r="G11" s="291">
        <f t="shared" si="2"/>
        <v>11</v>
      </c>
      <c r="H11" s="292">
        <v>392600</v>
      </c>
      <c r="I11" s="290">
        <f t="shared" si="3"/>
        <v>31</v>
      </c>
      <c r="J11" s="290">
        <v>268900</v>
      </c>
      <c r="K11" s="290">
        <f t="shared" si="4"/>
        <v>29</v>
      </c>
      <c r="L11" s="290">
        <v>233900</v>
      </c>
      <c r="M11" s="293">
        <f t="shared" si="5"/>
        <v>27</v>
      </c>
      <c r="N11" s="289">
        <v>496600</v>
      </c>
      <c r="O11" s="290">
        <f t="shared" si="6"/>
        <v>32</v>
      </c>
      <c r="P11" s="290">
        <v>356900</v>
      </c>
      <c r="Q11" s="290">
        <f t="shared" si="7"/>
        <v>33</v>
      </c>
      <c r="R11" s="290">
        <v>321900</v>
      </c>
      <c r="S11" s="293">
        <f t="shared" si="8"/>
        <v>34</v>
      </c>
      <c r="T11" s="169"/>
    </row>
    <row r="12" spans="1:20" s="7" customFormat="1" ht="15" customHeight="1">
      <c r="A12" s="267" t="s">
        <v>419</v>
      </c>
      <c r="B12" s="211"/>
      <c r="C12" s="212" t="e">
        <f t="shared" si="0"/>
        <v>#N/A</v>
      </c>
      <c r="D12" s="212"/>
      <c r="E12" s="212" t="e">
        <f t="shared" si="1"/>
        <v>#N/A</v>
      </c>
      <c r="F12" s="212"/>
      <c r="G12" s="213" t="e">
        <f t="shared" si="2"/>
        <v>#N/A</v>
      </c>
      <c r="H12" s="214"/>
      <c r="I12" s="212" t="e">
        <f t="shared" si="3"/>
        <v>#N/A</v>
      </c>
      <c r="J12" s="212"/>
      <c r="K12" s="212" t="e">
        <f t="shared" si="4"/>
        <v>#N/A</v>
      </c>
      <c r="L12" s="212"/>
      <c r="M12" s="215" t="e">
        <f t="shared" si="5"/>
        <v>#N/A</v>
      </c>
      <c r="N12" s="211"/>
      <c r="O12" s="212" t="e">
        <f t="shared" si="6"/>
        <v>#N/A</v>
      </c>
      <c r="P12" s="212"/>
      <c r="Q12" s="212" t="e">
        <f t="shared" si="7"/>
        <v>#N/A</v>
      </c>
      <c r="R12" s="212"/>
      <c r="S12" s="215" t="e">
        <f t="shared" si="8"/>
        <v>#N/A</v>
      </c>
      <c r="T12" s="244" t="s">
        <v>102</v>
      </c>
    </row>
    <row r="13" spans="1:20" s="7" customFormat="1" ht="15" customHeight="1">
      <c r="A13" s="267" t="s">
        <v>420</v>
      </c>
      <c r="B13" s="211"/>
      <c r="C13" s="212" t="e">
        <f t="shared" si="0"/>
        <v>#N/A</v>
      </c>
      <c r="D13" s="212"/>
      <c r="E13" s="212" t="e">
        <f t="shared" si="1"/>
        <v>#N/A</v>
      </c>
      <c r="F13" s="212"/>
      <c r="G13" s="213" t="e">
        <f t="shared" si="2"/>
        <v>#N/A</v>
      </c>
      <c r="H13" s="214"/>
      <c r="I13" s="212" t="e">
        <f t="shared" si="3"/>
        <v>#N/A</v>
      </c>
      <c r="J13" s="212"/>
      <c r="K13" s="212" t="e">
        <f t="shared" si="4"/>
        <v>#N/A</v>
      </c>
      <c r="L13" s="212"/>
      <c r="M13" s="215" t="e">
        <f t="shared" si="5"/>
        <v>#N/A</v>
      </c>
      <c r="N13" s="211"/>
      <c r="O13" s="212" t="e">
        <f t="shared" si="6"/>
        <v>#N/A</v>
      </c>
      <c r="P13" s="212"/>
      <c r="Q13" s="212" t="e">
        <f t="shared" si="7"/>
        <v>#N/A</v>
      </c>
      <c r="R13" s="212"/>
      <c r="S13" s="215" t="e">
        <f t="shared" si="8"/>
        <v>#N/A</v>
      </c>
      <c r="T13" s="244" t="s">
        <v>142</v>
      </c>
    </row>
    <row r="14" spans="1:20" s="7" customFormat="1" ht="15" customHeight="1">
      <c r="A14" s="288" t="s">
        <v>408</v>
      </c>
      <c r="B14" s="289">
        <v>162290</v>
      </c>
      <c r="C14" s="290">
        <f t="shared" si="0"/>
        <v>35</v>
      </c>
      <c r="D14" s="290">
        <v>130710</v>
      </c>
      <c r="E14" s="290">
        <f t="shared" si="1"/>
        <v>39</v>
      </c>
      <c r="F14" s="290">
        <v>119870</v>
      </c>
      <c r="G14" s="291">
        <f t="shared" si="2"/>
        <v>37</v>
      </c>
      <c r="H14" s="292">
        <v>361950</v>
      </c>
      <c r="I14" s="290">
        <f t="shared" si="3"/>
        <v>36</v>
      </c>
      <c r="J14" s="290">
        <v>235410</v>
      </c>
      <c r="K14" s="290">
        <f t="shared" si="4"/>
        <v>39</v>
      </c>
      <c r="L14" s="290">
        <v>212730</v>
      </c>
      <c r="M14" s="293">
        <f t="shared" si="5"/>
        <v>37</v>
      </c>
      <c r="N14" s="289">
        <v>475150</v>
      </c>
      <c r="O14" s="290">
        <f t="shared" si="6"/>
        <v>35</v>
      </c>
      <c r="P14" s="290">
        <v>321910</v>
      </c>
      <c r="Q14" s="290">
        <f t="shared" si="7"/>
        <v>40</v>
      </c>
      <c r="R14" s="290">
        <v>292810</v>
      </c>
      <c r="S14" s="293">
        <f t="shared" si="8"/>
        <v>38</v>
      </c>
      <c r="T14" s="169"/>
    </row>
    <row r="15" spans="1:20" s="7" customFormat="1" ht="15" customHeight="1">
      <c r="A15" s="288" t="s">
        <v>421</v>
      </c>
      <c r="B15" s="289">
        <v>165950</v>
      </c>
      <c r="C15" s="290">
        <f t="shared" si="0"/>
        <v>34</v>
      </c>
      <c r="D15" s="290">
        <v>133310</v>
      </c>
      <c r="E15" s="290">
        <f t="shared" si="1"/>
        <v>37</v>
      </c>
      <c r="F15" s="290">
        <v>117870</v>
      </c>
      <c r="G15" s="291">
        <f t="shared" si="2"/>
        <v>39</v>
      </c>
      <c r="H15" s="292">
        <v>367590</v>
      </c>
      <c r="I15" s="290">
        <f t="shared" si="3"/>
        <v>35</v>
      </c>
      <c r="J15" s="290">
        <v>237810</v>
      </c>
      <c r="K15" s="290">
        <f t="shared" si="4"/>
        <v>38</v>
      </c>
      <c r="L15" s="290">
        <v>203370</v>
      </c>
      <c r="M15" s="293">
        <f t="shared" si="5"/>
        <v>40</v>
      </c>
      <c r="N15" s="289">
        <v>475690</v>
      </c>
      <c r="O15" s="290">
        <f t="shared" si="6"/>
        <v>34</v>
      </c>
      <c r="P15" s="290">
        <v>323310</v>
      </c>
      <c r="Q15" s="290">
        <f t="shared" si="7"/>
        <v>38</v>
      </c>
      <c r="R15" s="290">
        <v>288870</v>
      </c>
      <c r="S15" s="293">
        <f t="shared" si="8"/>
        <v>39</v>
      </c>
      <c r="T15" s="169"/>
    </row>
    <row r="16" spans="1:20" s="26" customFormat="1" ht="15" customHeight="1">
      <c r="A16" s="288" t="s">
        <v>422</v>
      </c>
      <c r="B16" s="289">
        <v>151350</v>
      </c>
      <c r="C16" s="290">
        <f t="shared" si="0"/>
        <v>39</v>
      </c>
      <c r="D16" s="290">
        <v>136350</v>
      </c>
      <c r="E16" s="290">
        <f t="shared" si="1"/>
        <v>34</v>
      </c>
      <c r="F16" s="290">
        <v>139700</v>
      </c>
      <c r="G16" s="291">
        <f t="shared" si="2"/>
        <v>19</v>
      </c>
      <c r="H16" s="292">
        <v>341940</v>
      </c>
      <c r="I16" s="290">
        <f t="shared" si="3"/>
        <v>40</v>
      </c>
      <c r="J16" s="290">
        <v>248540</v>
      </c>
      <c r="K16" s="290">
        <f t="shared" si="4"/>
        <v>35</v>
      </c>
      <c r="L16" s="290">
        <v>233500</v>
      </c>
      <c r="M16" s="293">
        <f t="shared" si="5"/>
        <v>29</v>
      </c>
      <c r="N16" s="289">
        <v>460740</v>
      </c>
      <c r="O16" s="290">
        <f t="shared" si="6"/>
        <v>39</v>
      </c>
      <c r="P16" s="290">
        <v>342340</v>
      </c>
      <c r="Q16" s="290">
        <f t="shared" si="7"/>
        <v>35</v>
      </c>
      <c r="R16" s="290">
        <v>327300</v>
      </c>
      <c r="S16" s="293">
        <f t="shared" si="8"/>
        <v>31</v>
      </c>
      <c r="T16" s="169"/>
    </row>
    <row r="17" spans="1:19" s="7" customFormat="1" ht="15" customHeight="1">
      <c r="A17" s="384" t="s">
        <v>433</v>
      </c>
      <c r="B17" s="385">
        <v>161744</v>
      </c>
      <c r="C17" s="386">
        <f t="shared" si="0"/>
        <v>36</v>
      </c>
      <c r="D17" s="386">
        <v>134654</v>
      </c>
      <c r="E17" s="386">
        <f t="shared" si="1"/>
        <v>36</v>
      </c>
      <c r="F17" s="386">
        <v>119414</v>
      </c>
      <c r="G17" s="387">
        <f t="shared" si="2"/>
        <v>38</v>
      </c>
      <c r="H17" s="388">
        <v>356224</v>
      </c>
      <c r="I17" s="386">
        <f t="shared" si="3"/>
        <v>37</v>
      </c>
      <c r="J17" s="386">
        <v>238414</v>
      </c>
      <c r="K17" s="386">
        <f t="shared" si="4"/>
        <v>37</v>
      </c>
      <c r="L17" s="386">
        <v>203614</v>
      </c>
      <c r="M17" s="389">
        <f t="shared" si="5"/>
        <v>39</v>
      </c>
      <c r="N17" s="385">
        <v>455424</v>
      </c>
      <c r="O17" s="386">
        <f t="shared" si="6"/>
        <v>40</v>
      </c>
      <c r="P17" s="386">
        <v>322614</v>
      </c>
      <c r="Q17" s="386">
        <f t="shared" si="7"/>
        <v>39</v>
      </c>
      <c r="R17" s="386">
        <v>287814</v>
      </c>
      <c r="S17" s="389">
        <f t="shared" si="8"/>
        <v>40</v>
      </c>
    </row>
    <row r="18" spans="1:20" s="7" customFormat="1" ht="15" customHeight="1">
      <c r="A18" s="288" t="s">
        <v>434</v>
      </c>
      <c r="B18" s="289">
        <v>222520</v>
      </c>
      <c r="C18" s="290">
        <f t="shared" si="0"/>
        <v>3</v>
      </c>
      <c r="D18" s="290">
        <v>189640</v>
      </c>
      <c r="E18" s="290">
        <f t="shared" si="1"/>
        <v>1</v>
      </c>
      <c r="F18" s="290">
        <v>178160</v>
      </c>
      <c r="G18" s="291">
        <f t="shared" si="2"/>
        <v>1</v>
      </c>
      <c r="H18" s="292">
        <v>499340</v>
      </c>
      <c r="I18" s="290">
        <f t="shared" si="3"/>
        <v>1</v>
      </c>
      <c r="J18" s="290">
        <v>350180</v>
      </c>
      <c r="K18" s="290">
        <f t="shared" si="4"/>
        <v>1</v>
      </c>
      <c r="L18" s="290">
        <v>314060</v>
      </c>
      <c r="M18" s="293">
        <f t="shared" si="5"/>
        <v>1</v>
      </c>
      <c r="N18" s="289">
        <v>663840</v>
      </c>
      <c r="O18" s="290">
        <f t="shared" si="6"/>
        <v>1</v>
      </c>
      <c r="P18" s="290">
        <v>486080</v>
      </c>
      <c r="Q18" s="290">
        <f t="shared" si="7"/>
        <v>1</v>
      </c>
      <c r="R18" s="290">
        <v>449960</v>
      </c>
      <c r="S18" s="293">
        <f t="shared" si="8"/>
        <v>1</v>
      </c>
      <c r="T18" s="244"/>
    </row>
    <row r="19" spans="1:20" s="7" customFormat="1" ht="15" customHeight="1">
      <c r="A19" s="288" t="s">
        <v>435</v>
      </c>
      <c r="B19" s="289">
        <v>185480</v>
      </c>
      <c r="C19" s="290">
        <f t="shared" si="0"/>
        <v>22</v>
      </c>
      <c r="D19" s="290">
        <v>152010</v>
      </c>
      <c r="E19" s="290">
        <f t="shared" si="1"/>
        <v>21</v>
      </c>
      <c r="F19" s="290">
        <v>136840</v>
      </c>
      <c r="G19" s="291">
        <f t="shared" si="2"/>
        <v>23</v>
      </c>
      <c r="H19" s="292">
        <v>416310</v>
      </c>
      <c r="I19" s="290">
        <f t="shared" si="3"/>
        <v>20</v>
      </c>
      <c r="J19" s="290">
        <v>286190</v>
      </c>
      <c r="K19" s="290">
        <f t="shared" si="4"/>
        <v>19</v>
      </c>
      <c r="L19" s="290">
        <v>252340</v>
      </c>
      <c r="M19" s="293">
        <f t="shared" si="5"/>
        <v>17</v>
      </c>
      <c r="N19" s="289">
        <v>553610</v>
      </c>
      <c r="O19" s="290">
        <f t="shared" si="6"/>
        <v>18</v>
      </c>
      <c r="P19" s="290">
        <v>401690</v>
      </c>
      <c r="Q19" s="290">
        <f t="shared" si="7"/>
        <v>16</v>
      </c>
      <c r="R19" s="290">
        <v>367840</v>
      </c>
      <c r="S19" s="293">
        <f t="shared" si="8"/>
        <v>14</v>
      </c>
      <c r="T19" s="169"/>
    </row>
    <row r="20" spans="1:20" s="7" customFormat="1" ht="15" customHeight="1">
      <c r="A20" s="288" t="s">
        <v>436</v>
      </c>
      <c r="B20" s="289">
        <v>281200</v>
      </c>
      <c r="C20" s="290">
        <f t="shared" si="0"/>
        <v>1</v>
      </c>
      <c r="D20" s="290">
        <v>177000</v>
      </c>
      <c r="E20" s="290">
        <f t="shared" si="1"/>
        <v>3</v>
      </c>
      <c r="F20" s="290">
        <v>145600</v>
      </c>
      <c r="G20" s="291">
        <f t="shared" si="2"/>
        <v>13</v>
      </c>
      <c r="H20" s="292">
        <v>415600</v>
      </c>
      <c r="I20" s="290">
        <f t="shared" si="3"/>
        <v>22</v>
      </c>
      <c r="J20" s="290">
        <v>289400</v>
      </c>
      <c r="K20" s="290">
        <f t="shared" si="4"/>
        <v>16</v>
      </c>
      <c r="L20" s="290">
        <v>258000</v>
      </c>
      <c r="M20" s="293">
        <f t="shared" si="5"/>
        <v>12</v>
      </c>
      <c r="N20" s="289">
        <v>550000</v>
      </c>
      <c r="O20" s="290">
        <f t="shared" si="6"/>
        <v>20</v>
      </c>
      <c r="P20" s="290">
        <v>401800</v>
      </c>
      <c r="Q20" s="290">
        <f t="shared" si="7"/>
        <v>15</v>
      </c>
      <c r="R20" s="290">
        <v>370400</v>
      </c>
      <c r="S20" s="293">
        <f t="shared" si="8"/>
        <v>13</v>
      </c>
      <c r="T20" s="169"/>
    </row>
    <row r="21" spans="1:20" s="7" customFormat="1" ht="15" customHeight="1">
      <c r="A21" s="288" t="s">
        <v>392</v>
      </c>
      <c r="B21" s="289">
        <v>177310</v>
      </c>
      <c r="C21" s="290">
        <f t="shared" si="0"/>
        <v>29</v>
      </c>
      <c r="D21" s="290">
        <v>135960</v>
      </c>
      <c r="E21" s="290">
        <f t="shared" si="1"/>
        <v>35</v>
      </c>
      <c r="F21" s="290">
        <v>122410</v>
      </c>
      <c r="G21" s="291">
        <f t="shared" si="2"/>
        <v>36</v>
      </c>
      <c r="H21" s="292">
        <v>398810</v>
      </c>
      <c r="I21" s="290">
        <f t="shared" si="3"/>
        <v>30</v>
      </c>
      <c r="J21" s="290">
        <v>255020</v>
      </c>
      <c r="K21" s="290">
        <f t="shared" si="4"/>
        <v>33</v>
      </c>
      <c r="L21" s="290">
        <v>224610</v>
      </c>
      <c r="M21" s="293">
        <f t="shared" si="5"/>
        <v>34</v>
      </c>
      <c r="N21" s="289">
        <v>532710</v>
      </c>
      <c r="O21" s="290">
        <f t="shared" si="6"/>
        <v>23</v>
      </c>
      <c r="P21" s="290">
        <v>357220</v>
      </c>
      <c r="Q21" s="290">
        <f t="shared" si="7"/>
        <v>32</v>
      </c>
      <c r="R21" s="290">
        <v>326810</v>
      </c>
      <c r="S21" s="293">
        <f t="shared" si="8"/>
        <v>32</v>
      </c>
      <c r="T21" s="169"/>
    </row>
    <row r="22" spans="1:20" s="7" customFormat="1" ht="15" customHeight="1">
      <c r="A22" s="288" t="s">
        <v>437</v>
      </c>
      <c r="B22" s="289">
        <v>189300</v>
      </c>
      <c r="C22" s="290">
        <f t="shared" si="0"/>
        <v>20</v>
      </c>
      <c r="D22" s="290">
        <v>151600</v>
      </c>
      <c r="E22" s="290">
        <f t="shared" si="1"/>
        <v>22</v>
      </c>
      <c r="F22" s="290">
        <v>136000</v>
      </c>
      <c r="G22" s="291">
        <f t="shared" si="2"/>
        <v>24</v>
      </c>
      <c r="H22" s="292">
        <v>424800</v>
      </c>
      <c r="I22" s="290">
        <f t="shared" si="3"/>
        <v>16</v>
      </c>
      <c r="J22" s="290">
        <v>283300</v>
      </c>
      <c r="K22" s="290">
        <f t="shared" si="4"/>
        <v>21</v>
      </c>
      <c r="L22" s="290">
        <v>248600</v>
      </c>
      <c r="M22" s="293">
        <f t="shared" si="5"/>
        <v>20</v>
      </c>
      <c r="N22" s="289">
        <v>564200</v>
      </c>
      <c r="O22" s="290">
        <f t="shared" si="6"/>
        <v>15</v>
      </c>
      <c r="P22" s="290">
        <v>395900</v>
      </c>
      <c r="Q22" s="290">
        <f t="shared" si="7"/>
        <v>18</v>
      </c>
      <c r="R22" s="290">
        <v>361200</v>
      </c>
      <c r="S22" s="293">
        <f t="shared" si="8"/>
        <v>18</v>
      </c>
      <c r="T22" s="169"/>
    </row>
    <row r="23" spans="1:20" s="7" customFormat="1" ht="15" customHeight="1">
      <c r="A23" s="288" t="s">
        <v>438</v>
      </c>
      <c r="B23" s="289">
        <v>157400</v>
      </c>
      <c r="C23" s="290">
        <f t="shared" si="0"/>
        <v>38</v>
      </c>
      <c r="D23" s="290">
        <v>131500</v>
      </c>
      <c r="E23" s="290">
        <f t="shared" si="1"/>
        <v>38</v>
      </c>
      <c r="F23" s="290">
        <v>123100</v>
      </c>
      <c r="G23" s="291">
        <f t="shared" si="2"/>
        <v>35</v>
      </c>
      <c r="H23" s="292">
        <v>354300</v>
      </c>
      <c r="I23" s="290">
        <f t="shared" si="3"/>
        <v>39</v>
      </c>
      <c r="J23" s="290">
        <v>246200</v>
      </c>
      <c r="K23" s="290">
        <f t="shared" si="4"/>
        <v>36</v>
      </c>
      <c r="L23" s="290">
        <v>221300</v>
      </c>
      <c r="M23" s="293">
        <f t="shared" si="5"/>
        <v>35</v>
      </c>
      <c r="N23" s="289">
        <v>473600</v>
      </c>
      <c r="O23" s="290">
        <f t="shared" si="6"/>
        <v>37</v>
      </c>
      <c r="P23" s="290">
        <v>344400</v>
      </c>
      <c r="Q23" s="290">
        <f t="shared" si="7"/>
        <v>34</v>
      </c>
      <c r="R23" s="290">
        <v>319500</v>
      </c>
      <c r="S23" s="293">
        <f t="shared" si="8"/>
        <v>35</v>
      </c>
      <c r="T23" s="169"/>
    </row>
    <row r="24" spans="1:20" s="7" customFormat="1" ht="15" customHeight="1">
      <c r="A24" s="288" t="s">
        <v>439</v>
      </c>
      <c r="B24" s="289">
        <v>170200</v>
      </c>
      <c r="C24" s="290">
        <f t="shared" si="0"/>
        <v>31</v>
      </c>
      <c r="D24" s="290">
        <v>139800</v>
      </c>
      <c r="E24" s="290">
        <f t="shared" si="1"/>
        <v>32</v>
      </c>
      <c r="F24" s="290">
        <v>124500</v>
      </c>
      <c r="G24" s="291">
        <f t="shared" si="2"/>
        <v>34</v>
      </c>
      <c r="H24" s="292">
        <v>376900</v>
      </c>
      <c r="I24" s="290">
        <f t="shared" si="3"/>
        <v>34</v>
      </c>
      <c r="J24" s="290">
        <v>250200</v>
      </c>
      <c r="K24" s="290">
        <f t="shared" si="4"/>
        <v>34</v>
      </c>
      <c r="L24" s="290">
        <v>215100</v>
      </c>
      <c r="M24" s="293">
        <f t="shared" si="5"/>
        <v>36</v>
      </c>
      <c r="N24" s="289">
        <v>486900</v>
      </c>
      <c r="O24" s="290">
        <f t="shared" si="6"/>
        <v>33</v>
      </c>
      <c r="P24" s="290">
        <v>340800</v>
      </c>
      <c r="Q24" s="290">
        <f t="shared" si="7"/>
        <v>36</v>
      </c>
      <c r="R24" s="290">
        <v>305700</v>
      </c>
      <c r="S24" s="293">
        <f t="shared" si="8"/>
        <v>36</v>
      </c>
      <c r="T24" s="169"/>
    </row>
    <row r="25" spans="1:20" s="7" customFormat="1" ht="15" customHeight="1">
      <c r="A25" s="288" t="s">
        <v>440</v>
      </c>
      <c r="B25" s="289">
        <v>205490</v>
      </c>
      <c r="C25" s="290">
        <f t="shared" si="0"/>
        <v>5</v>
      </c>
      <c r="D25" s="290">
        <v>165446</v>
      </c>
      <c r="E25" s="290">
        <f t="shared" si="1"/>
        <v>8</v>
      </c>
      <c r="F25" s="290">
        <v>148550</v>
      </c>
      <c r="G25" s="291">
        <f t="shared" si="2"/>
        <v>8</v>
      </c>
      <c r="H25" s="292">
        <v>462130</v>
      </c>
      <c r="I25" s="290">
        <f t="shared" si="3"/>
        <v>3</v>
      </c>
      <c r="J25" s="290">
        <v>310870</v>
      </c>
      <c r="K25" s="290">
        <f t="shared" si="4"/>
        <v>5</v>
      </c>
      <c r="L25" s="290">
        <v>273550</v>
      </c>
      <c r="M25" s="293">
        <f t="shared" si="5"/>
        <v>5</v>
      </c>
      <c r="N25" s="289">
        <v>617130</v>
      </c>
      <c r="O25" s="290">
        <f t="shared" si="6"/>
        <v>3</v>
      </c>
      <c r="P25" s="290">
        <v>435870</v>
      </c>
      <c r="Q25" s="290">
        <f t="shared" si="7"/>
        <v>5</v>
      </c>
      <c r="R25" s="290">
        <v>398550</v>
      </c>
      <c r="S25" s="293">
        <f t="shared" si="8"/>
        <v>4</v>
      </c>
      <c r="T25" s="169"/>
    </row>
    <row r="26" spans="1:20" s="7" customFormat="1" ht="15" customHeight="1">
      <c r="A26" s="288" t="s">
        <v>441</v>
      </c>
      <c r="B26" s="289">
        <v>158340</v>
      </c>
      <c r="C26" s="290">
        <f t="shared" si="0"/>
        <v>37</v>
      </c>
      <c r="D26" s="290">
        <v>123850</v>
      </c>
      <c r="E26" s="290">
        <f t="shared" si="1"/>
        <v>40</v>
      </c>
      <c r="F26" s="290">
        <v>112060</v>
      </c>
      <c r="G26" s="291">
        <f t="shared" si="2"/>
        <v>40</v>
      </c>
      <c r="H26" s="292">
        <v>355660</v>
      </c>
      <c r="I26" s="290">
        <f t="shared" si="3"/>
        <v>38</v>
      </c>
      <c r="J26" s="290">
        <v>231500</v>
      </c>
      <c r="K26" s="290">
        <f t="shared" si="4"/>
        <v>40</v>
      </c>
      <c r="L26" s="290">
        <v>204160</v>
      </c>
      <c r="M26" s="293">
        <f t="shared" si="5"/>
        <v>38</v>
      </c>
      <c r="N26" s="289">
        <v>473760</v>
      </c>
      <c r="O26" s="290">
        <f t="shared" si="6"/>
        <v>36</v>
      </c>
      <c r="P26" s="290">
        <v>323600</v>
      </c>
      <c r="Q26" s="290">
        <f t="shared" si="7"/>
        <v>37</v>
      </c>
      <c r="R26" s="290">
        <v>296260</v>
      </c>
      <c r="S26" s="293">
        <f t="shared" si="8"/>
        <v>37</v>
      </c>
      <c r="T26" s="169"/>
    </row>
    <row r="27" spans="1:20" s="7" customFormat="1" ht="15" customHeight="1">
      <c r="A27" s="288" t="s">
        <v>442</v>
      </c>
      <c r="B27" s="289">
        <v>179547</v>
      </c>
      <c r="C27" s="290">
        <f t="shared" si="0"/>
        <v>28</v>
      </c>
      <c r="D27" s="290">
        <v>148887</v>
      </c>
      <c r="E27" s="290">
        <f t="shared" si="1"/>
        <v>26</v>
      </c>
      <c r="F27" s="290">
        <v>134391</v>
      </c>
      <c r="G27" s="291">
        <f t="shared" si="2"/>
        <v>25</v>
      </c>
      <c r="H27" s="292">
        <v>401367</v>
      </c>
      <c r="I27" s="290">
        <f t="shared" si="3"/>
        <v>28</v>
      </c>
      <c r="J27" s="290">
        <v>273771</v>
      </c>
      <c r="K27" s="290">
        <f t="shared" si="4"/>
        <v>23</v>
      </c>
      <c r="L27" s="290">
        <v>239691</v>
      </c>
      <c r="M27" s="293">
        <f t="shared" si="5"/>
        <v>24</v>
      </c>
      <c r="N27" s="289">
        <v>529467</v>
      </c>
      <c r="O27" s="290">
        <f t="shared" si="6"/>
        <v>24</v>
      </c>
      <c r="P27" s="290">
        <v>379071</v>
      </c>
      <c r="Q27" s="290">
        <f t="shared" si="7"/>
        <v>22</v>
      </c>
      <c r="R27" s="290">
        <v>344991</v>
      </c>
      <c r="S27" s="293">
        <f t="shared" si="8"/>
        <v>23</v>
      </c>
      <c r="T27" s="169"/>
    </row>
    <row r="28" spans="1:20" s="7" customFormat="1" ht="15" customHeight="1">
      <c r="A28" s="288" t="s">
        <v>443</v>
      </c>
      <c r="B28" s="289">
        <v>199358</v>
      </c>
      <c r="C28" s="290">
        <f t="shared" si="0"/>
        <v>11</v>
      </c>
      <c r="D28" s="290">
        <v>158080</v>
      </c>
      <c r="E28" s="290">
        <f t="shared" si="1"/>
        <v>16</v>
      </c>
      <c r="F28" s="290">
        <v>141760</v>
      </c>
      <c r="G28" s="291">
        <f t="shared" si="2"/>
        <v>17</v>
      </c>
      <c r="H28" s="292">
        <v>446698</v>
      </c>
      <c r="I28" s="290">
        <f t="shared" si="3"/>
        <v>8</v>
      </c>
      <c r="J28" s="290">
        <v>290840</v>
      </c>
      <c r="K28" s="290">
        <f t="shared" si="4"/>
        <v>15</v>
      </c>
      <c r="L28" s="290">
        <v>253760</v>
      </c>
      <c r="M28" s="293">
        <f t="shared" si="5"/>
        <v>15</v>
      </c>
      <c r="N28" s="289">
        <v>592098</v>
      </c>
      <c r="O28" s="290">
        <f t="shared" si="6"/>
        <v>9</v>
      </c>
      <c r="P28" s="290">
        <v>402840</v>
      </c>
      <c r="Q28" s="290">
        <f t="shared" si="7"/>
        <v>14</v>
      </c>
      <c r="R28" s="290">
        <v>365760</v>
      </c>
      <c r="S28" s="293">
        <f t="shared" si="8"/>
        <v>15</v>
      </c>
      <c r="T28" s="169"/>
    </row>
    <row r="29" spans="1:20" s="7" customFormat="1" ht="15" customHeight="1">
      <c r="A29" s="288" t="s">
        <v>444</v>
      </c>
      <c r="B29" s="289">
        <v>185260</v>
      </c>
      <c r="C29" s="290">
        <f t="shared" si="0"/>
        <v>24</v>
      </c>
      <c r="D29" s="290">
        <v>146610</v>
      </c>
      <c r="E29" s="290">
        <f t="shared" si="1"/>
        <v>29</v>
      </c>
      <c r="F29" s="290">
        <v>132520</v>
      </c>
      <c r="G29" s="291">
        <f t="shared" si="2"/>
        <v>31</v>
      </c>
      <c r="H29" s="292">
        <v>417000</v>
      </c>
      <c r="I29" s="290">
        <f t="shared" si="3"/>
        <v>19</v>
      </c>
      <c r="J29" s="290">
        <v>274920</v>
      </c>
      <c r="K29" s="290">
        <f t="shared" si="4"/>
        <v>22</v>
      </c>
      <c r="L29" s="290">
        <v>242620</v>
      </c>
      <c r="M29" s="293">
        <f t="shared" si="5"/>
        <v>23</v>
      </c>
      <c r="N29" s="289">
        <v>557800</v>
      </c>
      <c r="O29" s="290">
        <f t="shared" si="6"/>
        <v>17</v>
      </c>
      <c r="P29" s="290">
        <v>385020</v>
      </c>
      <c r="Q29" s="290">
        <f t="shared" si="7"/>
        <v>20</v>
      </c>
      <c r="R29" s="290">
        <v>352720</v>
      </c>
      <c r="S29" s="293">
        <f t="shared" si="8"/>
        <v>21</v>
      </c>
      <c r="T29" s="169"/>
    </row>
    <row r="30" spans="1:20" s="7" customFormat="1" ht="15" customHeight="1">
      <c r="A30" s="288" t="s">
        <v>494</v>
      </c>
      <c r="B30" s="289">
        <v>192900</v>
      </c>
      <c r="C30" s="290">
        <f t="shared" si="0"/>
        <v>17</v>
      </c>
      <c r="D30" s="290">
        <v>161800</v>
      </c>
      <c r="E30" s="290">
        <f t="shared" si="1"/>
        <v>11</v>
      </c>
      <c r="F30" s="290">
        <v>145800</v>
      </c>
      <c r="G30" s="291">
        <f t="shared" si="2"/>
        <v>12</v>
      </c>
      <c r="H30" s="292">
        <v>431800</v>
      </c>
      <c r="I30" s="290">
        <f t="shared" si="3"/>
        <v>12</v>
      </c>
      <c r="J30" s="290">
        <v>299700</v>
      </c>
      <c r="K30" s="290">
        <f t="shared" si="4"/>
        <v>9</v>
      </c>
      <c r="L30" s="290">
        <v>262800</v>
      </c>
      <c r="M30" s="293">
        <f t="shared" si="5"/>
        <v>11</v>
      </c>
      <c r="N30" s="289">
        <v>570800</v>
      </c>
      <c r="O30" s="290">
        <f t="shared" si="6"/>
        <v>12</v>
      </c>
      <c r="P30" s="290">
        <v>416700</v>
      </c>
      <c r="Q30" s="290">
        <f t="shared" si="7"/>
        <v>8</v>
      </c>
      <c r="R30" s="290">
        <v>379800</v>
      </c>
      <c r="S30" s="293">
        <f t="shared" si="8"/>
        <v>9</v>
      </c>
      <c r="T30" s="244"/>
    </row>
    <row r="31" spans="1:20" s="7" customFormat="1" ht="15" customHeight="1">
      <c r="A31" s="288" t="s">
        <v>445</v>
      </c>
      <c r="B31" s="289">
        <v>188520</v>
      </c>
      <c r="C31" s="290">
        <f t="shared" si="0"/>
        <v>21</v>
      </c>
      <c r="D31" s="290">
        <v>155065</v>
      </c>
      <c r="E31" s="290">
        <f t="shared" si="1"/>
        <v>20</v>
      </c>
      <c r="F31" s="290">
        <v>138625</v>
      </c>
      <c r="G31" s="291">
        <f t="shared" si="2"/>
        <v>22</v>
      </c>
      <c r="H31" s="292">
        <v>420270</v>
      </c>
      <c r="I31" s="290">
        <f t="shared" si="3"/>
        <v>18</v>
      </c>
      <c r="J31" s="290">
        <v>283325</v>
      </c>
      <c r="K31" s="290">
        <f t="shared" si="4"/>
        <v>20</v>
      </c>
      <c r="L31" s="290">
        <v>246125</v>
      </c>
      <c r="M31" s="293">
        <f t="shared" si="5"/>
        <v>21</v>
      </c>
      <c r="N31" s="289">
        <v>551270</v>
      </c>
      <c r="O31" s="290">
        <f t="shared" si="6"/>
        <v>19</v>
      </c>
      <c r="P31" s="290">
        <v>390825</v>
      </c>
      <c r="Q31" s="290">
        <f t="shared" si="7"/>
        <v>19</v>
      </c>
      <c r="R31" s="290">
        <v>353625</v>
      </c>
      <c r="S31" s="293">
        <f t="shared" si="8"/>
        <v>20</v>
      </c>
      <c r="T31" s="169"/>
    </row>
    <row r="32" spans="1:20" s="7" customFormat="1" ht="15" customHeight="1">
      <c r="A32" s="288" t="s">
        <v>446</v>
      </c>
      <c r="B32" s="289">
        <v>193180</v>
      </c>
      <c r="C32" s="290">
        <f t="shared" si="0"/>
        <v>16</v>
      </c>
      <c r="D32" s="290">
        <v>156360</v>
      </c>
      <c r="E32" s="290">
        <f t="shared" si="1"/>
        <v>19</v>
      </c>
      <c r="F32" s="290">
        <v>139560</v>
      </c>
      <c r="G32" s="291">
        <f t="shared" si="2"/>
        <v>20</v>
      </c>
      <c r="H32" s="292">
        <v>431380</v>
      </c>
      <c r="I32" s="290">
        <f t="shared" si="3"/>
        <v>13</v>
      </c>
      <c r="J32" s="290">
        <v>286860</v>
      </c>
      <c r="K32" s="290">
        <f t="shared" si="4"/>
        <v>18</v>
      </c>
      <c r="L32" s="290">
        <v>249360</v>
      </c>
      <c r="M32" s="293">
        <f t="shared" si="5"/>
        <v>19</v>
      </c>
      <c r="N32" s="289">
        <v>567780</v>
      </c>
      <c r="O32" s="290">
        <f t="shared" si="6"/>
        <v>14</v>
      </c>
      <c r="P32" s="290">
        <v>396660</v>
      </c>
      <c r="Q32" s="290">
        <f t="shared" si="7"/>
        <v>17</v>
      </c>
      <c r="R32" s="290">
        <v>359160</v>
      </c>
      <c r="S32" s="293">
        <f t="shared" si="8"/>
        <v>19</v>
      </c>
      <c r="T32" s="244"/>
    </row>
    <row r="33" spans="1:20" s="7" customFormat="1" ht="15" customHeight="1">
      <c r="A33" s="288" t="s">
        <v>409</v>
      </c>
      <c r="B33" s="289">
        <v>183280</v>
      </c>
      <c r="C33" s="290">
        <f t="shared" si="0"/>
        <v>26</v>
      </c>
      <c r="D33" s="290">
        <v>148750</v>
      </c>
      <c r="E33" s="290">
        <f t="shared" si="1"/>
        <v>27</v>
      </c>
      <c r="F33" s="290">
        <v>133750</v>
      </c>
      <c r="G33" s="291">
        <f t="shared" si="2"/>
        <v>27</v>
      </c>
      <c r="H33" s="292">
        <v>408940</v>
      </c>
      <c r="I33" s="290">
        <f t="shared" si="3"/>
        <v>24</v>
      </c>
      <c r="J33" s="290">
        <v>271350</v>
      </c>
      <c r="K33" s="290">
        <f t="shared" si="4"/>
        <v>26</v>
      </c>
      <c r="L33" s="290">
        <v>236350</v>
      </c>
      <c r="M33" s="293">
        <f t="shared" si="5"/>
        <v>26</v>
      </c>
      <c r="N33" s="289">
        <v>537340</v>
      </c>
      <c r="O33" s="290">
        <f t="shared" si="6"/>
        <v>22</v>
      </c>
      <c r="P33" s="290">
        <v>373950</v>
      </c>
      <c r="Q33" s="290">
        <f t="shared" si="7"/>
        <v>25</v>
      </c>
      <c r="R33" s="290">
        <v>338950</v>
      </c>
      <c r="S33" s="293">
        <f t="shared" si="8"/>
        <v>26</v>
      </c>
      <c r="T33" s="244"/>
    </row>
    <row r="34" spans="1:20" s="7" customFormat="1" ht="15" customHeight="1">
      <c r="A34" s="288" t="s">
        <v>410</v>
      </c>
      <c r="B34" s="289">
        <v>184790</v>
      </c>
      <c r="C34" s="290">
        <f t="shared" si="0"/>
        <v>25</v>
      </c>
      <c r="D34" s="290">
        <v>149780</v>
      </c>
      <c r="E34" s="290">
        <f t="shared" si="1"/>
        <v>24</v>
      </c>
      <c r="F34" s="290">
        <v>133700</v>
      </c>
      <c r="G34" s="291">
        <f t="shared" si="2"/>
        <v>28</v>
      </c>
      <c r="H34" s="292">
        <v>408640</v>
      </c>
      <c r="I34" s="290">
        <f t="shared" si="3"/>
        <v>25</v>
      </c>
      <c r="J34" s="290">
        <v>265900</v>
      </c>
      <c r="K34" s="290">
        <f t="shared" si="4"/>
        <v>30</v>
      </c>
      <c r="L34" s="290">
        <v>228200</v>
      </c>
      <c r="M34" s="293">
        <f t="shared" si="5"/>
        <v>33</v>
      </c>
      <c r="N34" s="289">
        <v>526940</v>
      </c>
      <c r="O34" s="290">
        <f t="shared" si="6"/>
        <v>26</v>
      </c>
      <c r="P34" s="290">
        <v>360400</v>
      </c>
      <c r="Q34" s="290">
        <f t="shared" si="7"/>
        <v>30</v>
      </c>
      <c r="R34" s="290">
        <v>322700</v>
      </c>
      <c r="S34" s="293">
        <f t="shared" si="8"/>
        <v>33</v>
      </c>
      <c r="T34" s="169"/>
    </row>
    <row r="35" spans="1:20" s="7" customFormat="1" ht="15" customHeight="1">
      <c r="A35" s="288" t="s">
        <v>411</v>
      </c>
      <c r="B35" s="289">
        <v>181520</v>
      </c>
      <c r="C35" s="290">
        <f t="shared" si="0"/>
        <v>27</v>
      </c>
      <c r="D35" s="290">
        <v>149360</v>
      </c>
      <c r="E35" s="290">
        <f t="shared" si="1"/>
        <v>25</v>
      </c>
      <c r="F35" s="290">
        <v>133660</v>
      </c>
      <c r="G35" s="291">
        <f t="shared" si="2"/>
        <v>29</v>
      </c>
      <c r="H35" s="292">
        <v>403910</v>
      </c>
      <c r="I35" s="290">
        <f t="shared" si="3"/>
        <v>27</v>
      </c>
      <c r="J35" s="290">
        <v>269710</v>
      </c>
      <c r="K35" s="290">
        <f t="shared" si="4"/>
        <v>28</v>
      </c>
      <c r="L35" s="290">
        <v>233360</v>
      </c>
      <c r="M35" s="293">
        <f t="shared" si="5"/>
        <v>30</v>
      </c>
      <c r="N35" s="289">
        <v>527710</v>
      </c>
      <c r="O35" s="290">
        <f t="shared" si="6"/>
        <v>25</v>
      </c>
      <c r="P35" s="290">
        <v>369410</v>
      </c>
      <c r="Q35" s="290">
        <f t="shared" si="7"/>
        <v>28</v>
      </c>
      <c r="R35" s="290">
        <v>333060</v>
      </c>
      <c r="S35" s="293">
        <f t="shared" si="8"/>
        <v>28</v>
      </c>
      <c r="T35" s="244"/>
    </row>
    <row r="36" spans="1:20" s="7" customFormat="1" ht="15" customHeight="1">
      <c r="A36" s="288" t="s">
        <v>447</v>
      </c>
      <c r="B36" s="289">
        <v>185370</v>
      </c>
      <c r="C36" s="290">
        <f t="shared" si="0"/>
        <v>23</v>
      </c>
      <c r="D36" s="290">
        <v>150120</v>
      </c>
      <c r="E36" s="290">
        <f t="shared" si="1"/>
        <v>23</v>
      </c>
      <c r="F36" s="290">
        <v>134160</v>
      </c>
      <c r="G36" s="291">
        <f t="shared" si="2"/>
        <v>26</v>
      </c>
      <c r="H36" s="292">
        <v>413650</v>
      </c>
      <c r="I36" s="290">
        <f t="shared" si="3"/>
        <v>23</v>
      </c>
      <c r="J36" s="290">
        <v>273400</v>
      </c>
      <c r="K36" s="290">
        <f t="shared" si="4"/>
        <v>24</v>
      </c>
      <c r="L36" s="290">
        <v>237160</v>
      </c>
      <c r="M36" s="293">
        <f t="shared" si="5"/>
        <v>25</v>
      </c>
      <c r="N36" s="289">
        <v>543650</v>
      </c>
      <c r="O36" s="290">
        <f t="shared" si="6"/>
        <v>21</v>
      </c>
      <c r="P36" s="290">
        <v>376400</v>
      </c>
      <c r="Q36" s="290">
        <f t="shared" si="7"/>
        <v>23</v>
      </c>
      <c r="R36" s="290">
        <v>340160</v>
      </c>
      <c r="S36" s="293">
        <f t="shared" si="8"/>
        <v>25</v>
      </c>
      <c r="T36" s="244"/>
    </row>
    <row r="37" spans="1:20" s="7" customFormat="1" ht="15" customHeight="1">
      <c r="A37" s="288" t="s">
        <v>406</v>
      </c>
      <c r="B37" s="289">
        <v>195397</v>
      </c>
      <c r="C37" s="290">
        <f t="shared" si="0"/>
        <v>14</v>
      </c>
      <c r="D37" s="290">
        <v>160231</v>
      </c>
      <c r="E37" s="290">
        <f t="shared" si="1"/>
        <v>14</v>
      </c>
      <c r="F37" s="290">
        <v>150055</v>
      </c>
      <c r="G37" s="291">
        <f t="shared" si="2"/>
        <v>6</v>
      </c>
      <c r="H37" s="292">
        <v>439337</v>
      </c>
      <c r="I37" s="290">
        <f t="shared" si="3"/>
        <v>10</v>
      </c>
      <c r="J37" s="290">
        <v>297275</v>
      </c>
      <c r="K37" s="290">
        <f t="shared" si="4"/>
        <v>10</v>
      </c>
      <c r="L37" s="290">
        <v>266555</v>
      </c>
      <c r="M37" s="293">
        <f t="shared" si="5"/>
        <v>8</v>
      </c>
      <c r="N37" s="289">
        <v>586437</v>
      </c>
      <c r="O37" s="290">
        <f t="shared" si="6"/>
        <v>10</v>
      </c>
      <c r="P37" s="290">
        <v>413775</v>
      </c>
      <c r="Q37" s="290">
        <f t="shared" si="7"/>
        <v>10</v>
      </c>
      <c r="R37" s="290">
        <v>383055</v>
      </c>
      <c r="S37" s="293">
        <f t="shared" si="8"/>
        <v>8</v>
      </c>
      <c r="T37" s="169"/>
    </row>
    <row r="38" spans="1:20" s="7" customFormat="1" ht="15" customHeight="1">
      <c r="A38" s="288" t="s">
        <v>448</v>
      </c>
      <c r="B38" s="289">
        <v>190370</v>
      </c>
      <c r="C38" s="290">
        <f t="shared" si="0"/>
        <v>19</v>
      </c>
      <c r="D38" s="290">
        <v>158556</v>
      </c>
      <c r="E38" s="290">
        <f t="shared" si="1"/>
        <v>15</v>
      </c>
      <c r="F38" s="290">
        <v>143340</v>
      </c>
      <c r="G38" s="291">
        <f t="shared" si="2"/>
        <v>15</v>
      </c>
      <c r="H38" s="292">
        <v>425950</v>
      </c>
      <c r="I38" s="290">
        <f t="shared" si="3"/>
        <v>15</v>
      </c>
      <c r="J38" s="290">
        <v>293100</v>
      </c>
      <c r="K38" s="290">
        <f t="shared" si="4"/>
        <v>13</v>
      </c>
      <c r="L38" s="290">
        <v>257340</v>
      </c>
      <c r="M38" s="293">
        <f t="shared" si="5"/>
        <v>13</v>
      </c>
      <c r="N38" s="289">
        <v>562950</v>
      </c>
      <c r="O38" s="290">
        <f t="shared" si="6"/>
        <v>16</v>
      </c>
      <c r="P38" s="290">
        <v>407100</v>
      </c>
      <c r="Q38" s="290">
        <f t="shared" si="7"/>
        <v>12</v>
      </c>
      <c r="R38" s="290">
        <v>371340</v>
      </c>
      <c r="S38" s="293">
        <f t="shared" si="8"/>
        <v>12</v>
      </c>
      <c r="T38" s="169"/>
    </row>
    <row r="39" spans="1:20" s="7" customFormat="1" ht="15" customHeight="1">
      <c r="A39" s="288" t="s">
        <v>412</v>
      </c>
      <c r="B39" s="289">
        <v>211482</v>
      </c>
      <c r="C39" s="290">
        <f t="shared" si="0"/>
        <v>4</v>
      </c>
      <c r="D39" s="290">
        <v>171046</v>
      </c>
      <c r="E39" s="290">
        <f t="shared" si="1"/>
        <v>6</v>
      </c>
      <c r="F39" s="290">
        <v>153686</v>
      </c>
      <c r="G39" s="291">
        <f t="shared" si="2"/>
        <v>4</v>
      </c>
      <c r="H39" s="292">
        <v>472002</v>
      </c>
      <c r="I39" s="290">
        <f t="shared" si="3"/>
        <v>2</v>
      </c>
      <c r="J39" s="290">
        <v>315206</v>
      </c>
      <c r="K39" s="290">
        <f t="shared" si="4"/>
        <v>4</v>
      </c>
      <c r="L39" s="290">
        <v>275486</v>
      </c>
      <c r="M39" s="293">
        <f t="shared" si="5"/>
        <v>4</v>
      </c>
      <c r="N39" s="289">
        <v>620602</v>
      </c>
      <c r="O39" s="290">
        <f t="shared" si="6"/>
        <v>2</v>
      </c>
      <c r="P39" s="290">
        <v>437006</v>
      </c>
      <c r="Q39" s="290">
        <f t="shared" si="7"/>
        <v>4</v>
      </c>
      <c r="R39" s="290">
        <v>397286</v>
      </c>
      <c r="S39" s="293">
        <f t="shared" si="8"/>
        <v>5</v>
      </c>
      <c r="T39" s="169"/>
    </row>
    <row r="40" spans="1:20" s="7" customFormat="1" ht="15" customHeight="1">
      <c r="A40" s="288" t="s">
        <v>449</v>
      </c>
      <c r="B40" s="289">
        <v>200100</v>
      </c>
      <c r="C40" s="290">
        <f t="shared" si="0"/>
        <v>10</v>
      </c>
      <c r="D40" s="290">
        <v>156500</v>
      </c>
      <c r="E40" s="290">
        <f t="shared" si="1"/>
        <v>18</v>
      </c>
      <c r="F40" s="290">
        <v>141800</v>
      </c>
      <c r="G40" s="291">
        <f t="shared" si="2"/>
        <v>16</v>
      </c>
      <c r="H40" s="292">
        <v>428100</v>
      </c>
      <c r="I40" s="290">
        <f t="shared" si="3"/>
        <v>14</v>
      </c>
      <c r="J40" s="290">
        <v>291500</v>
      </c>
      <c r="K40" s="290">
        <f t="shared" si="4"/>
        <v>14</v>
      </c>
      <c r="L40" s="290">
        <v>256800</v>
      </c>
      <c r="M40" s="293">
        <f t="shared" si="5"/>
        <v>14</v>
      </c>
      <c r="N40" s="289">
        <v>569100</v>
      </c>
      <c r="O40" s="290">
        <f t="shared" si="6"/>
        <v>13</v>
      </c>
      <c r="P40" s="290">
        <v>406500</v>
      </c>
      <c r="Q40" s="290">
        <f t="shared" si="7"/>
        <v>13</v>
      </c>
      <c r="R40" s="290">
        <v>371800</v>
      </c>
      <c r="S40" s="293">
        <f t="shared" si="8"/>
        <v>11</v>
      </c>
      <c r="T40" s="244"/>
    </row>
    <row r="41" spans="1:20" s="7" customFormat="1" ht="14.25" customHeight="1">
      <c r="A41" s="288" t="s">
        <v>450</v>
      </c>
      <c r="B41" s="289">
        <v>195500</v>
      </c>
      <c r="C41" s="290">
        <f t="shared" si="0"/>
        <v>13</v>
      </c>
      <c r="D41" s="290">
        <v>157500</v>
      </c>
      <c r="E41" s="290">
        <f t="shared" si="1"/>
        <v>17</v>
      </c>
      <c r="F41" s="290">
        <v>143700</v>
      </c>
      <c r="G41" s="291">
        <f t="shared" si="2"/>
        <v>14</v>
      </c>
      <c r="H41" s="292">
        <v>443000</v>
      </c>
      <c r="I41" s="290">
        <f t="shared" si="3"/>
        <v>9</v>
      </c>
      <c r="J41" s="290">
        <v>301900</v>
      </c>
      <c r="K41" s="290">
        <f t="shared" si="4"/>
        <v>8</v>
      </c>
      <c r="L41" s="290">
        <v>269900</v>
      </c>
      <c r="M41" s="293">
        <f t="shared" si="5"/>
        <v>7</v>
      </c>
      <c r="N41" s="289">
        <v>592100</v>
      </c>
      <c r="O41" s="290">
        <f t="shared" si="6"/>
        <v>8</v>
      </c>
      <c r="P41" s="290">
        <v>428100</v>
      </c>
      <c r="Q41" s="290">
        <f t="shared" si="7"/>
        <v>6</v>
      </c>
      <c r="R41" s="290">
        <v>396100</v>
      </c>
      <c r="S41" s="293">
        <f t="shared" si="8"/>
        <v>6</v>
      </c>
      <c r="T41" s="244"/>
    </row>
    <row r="42" spans="1:20" s="7" customFormat="1" ht="15" customHeight="1">
      <c r="A42" s="288" t="s">
        <v>451</v>
      </c>
      <c r="B42" s="289">
        <v>193700</v>
      </c>
      <c r="C42" s="290">
        <f t="shared" si="0"/>
        <v>15</v>
      </c>
      <c r="D42" s="290">
        <v>173300</v>
      </c>
      <c r="E42" s="290">
        <f t="shared" si="1"/>
        <v>5</v>
      </c>
      <c r="F42" s="290">
        <v>159700</v>
      </c>
      <c r="G42" s="291">
        <f t="shared" si="2"/>
        <v>3</v>
      </c>
      <c r="H42" s="292">
        <v>433600</v>
      </c>
      <c r="I42" s="290">
        <f t="shared" si="3"/>
        <v>11</v>
      </c>
      <c r="J42" s="290">
        <v>322500</v>
      </c>
      <c r="K42" s="290">
        <f t="shared" si="4"/>
        <v>2</v>
      </c>
      <c r="L42" s="290">
        <v>286900</v>
      </c>
      <c r="M42" s="293">
        <f t="shared" si="5"/>
        <v>2</v>
      </c>
      <c r="N42" s="289">
        <v>573600</v>
      </c>
      <c r="O42" s="290">
        <f t="shared" si="6"/>
        <v>11</v>
      </c>
      <c r="P42" s="290">
        <v>449700</v>
      </c>
      <c r="Q42" s="290">
        <f t="shared" si="7"/>
        <v>2</v>
      </c>
      <c r="R42" s="290">
        <v>414100</v>
      </c>
      <c r="S42" s="293">
        <f t="shared" si="8"/>
        <v>2</v>
      </c>
      <c r="T42" s="169"/>
    </row>
    <row r="43" spans="1:20" s="7" customFormat="1" ht="15" customHeight="1">
      <c r="A43" s="288" t="s">
        <v>452</v>
      </c>
      <c r="B43" s="289">
        <v>196330</v>
      </c>
      <c r="C43" s="290">
        <f t="shared" si="0"/>
        <v>12</v>
      </c>
      <c r="D43" s="290">
        <v>162360</v>
      </c>
      <c r="E43" s="290">
        <f t="shared" si="1"/>
        <v>9</v>
      </c>
      <c r="F43" s="290">
        <v>148880</v>
      </c>
      <c r="G43" s="291">
        <f t="shared" si="2"/>
        <v>7</v>
      </c>
      <c r="H43" s="292">
        <v>420880</v>
      </c>
      <c r="I43" s="290">
        <f t="shared" si="3"/>
        <v>17</v>
      </c>
      <c r="J43" s="290">
        <v>294980</v>
      </c>
      <c r="K43" s="290">
        <f t="shared" si="4"/>
        <v>12</v>
      </c>
      <c r="L43" s="290">
        <v>262880</v>
      </c>
      <c r="M43" s="293">
        <f t="shared" si="5"/>
        <v>10</v>
      </c>
      <c r="N43" s="289">
        <v>467410</v>
      </c>
      <c r="O43" s="290">
        <f t="shared" si="6"/>
        <v>38</v>
      </c>
      <c r="P43" s="290">
        <v>371510</v>
      </c>
      <c r="Q43" s="290">
        <f t="shared" si="7"/>
        <v>27</v>
      </c>
      <c r="R43" s="290">
        <v>364410</v>
      </c>
      <c r="S43" s="293">
        <f t="shared" si="8"/>
        <v>16</v>
      </c>
      <c r="T43" s="169"/>
    </row>
    <row r="44" spans="1:20" s="7" customFormat="1" ht="15" customHeight="1">
      <c r="A44" s="288" t="s">
        <v>453</v>
      </c>
      <c r="B44" s="289">
        <v>201300</v>
      </c>
      <c r="C44" s="290">
        <f t="shared" si="0"/>
        <v>9</v>
      </c>
      <c r="D44" s="290">
        <v>167900</v>
      </c>
      <c r="E44" s="290">
        <f t="shared" si="1"/>
        <v>7</v>
      </c>
      <c r="F44" s="290">
        <v>152300</v>
      </c>
      <c r="G44" s="291">
        <f t="shared" si="2"/>
        <v>5</v>
      </c>
      <c r="H44" s="292">
        <v>453500</v>
      </c>
      <c r="I44" s="290">
        <f t="shared" si="3"/>
        <v>7</v>
      </c>
      <c r="J44" s="290">
        <v>317200</v>
      </c>
      <c r="K44" s="290">
        <f t="shared" si="4"/>
        <v>3</v>
      </c>
      <c r="L44" s="290">
        <v>281300</v>
      </c>
      <c r="M44" s="293">
        <f t="shared" si="5"/>
        <v>3</v>
      </c>
      <c r="N44" s="289">
        <v>607500</v>
      </c>
      <c r="O44" s="290">
        <f t="shared" si="6"/>
        <v>4</v>
      </c>
      <c r="P44" s="290">
        <v>446200</v>
      </c>
      <c r="Q44" s="290">
        <f t="shared" si="7"/>
        <v>3</v>
      </c>
      <c r="R44" s="290">
        <v>410300</v>
      </c>
      <c r="S44" s="293">
        <f t="shared" si="8"/>
        <v>3</v>
      </c>
      <c r="T44" s="169"/>
    </row>
    <row r="45" spans="1:20" s="7" customFormat="1" ht="15" customHeight="1">
      <c r="A45" s="288" t="s">
        <v>413</v>
      </c>
      <c r="B45" s="289">
        <v>169940</v>
      </c>
      <c r="C45" s="290">
        <f t="shared" si="0"/>
        <v>32</v>
      </c>
      <c r="D45" s="290">
        <v>138500</v>
      </c>
      <c r="E45" s="290">
        <f t="shared" si="1"/>
        <v>33</v>
      </c>
      <c r="F45" s="290">
        <v>127370</v>
      </c>
      <c r="G45" s="291">
        <f t="shared" si="2"/>
        <v>33</v>
      </c>
      <c r="H45" s="292">
        <v>382810</v>
      </c>
      <c r="I45" s="290">
        <f t="shared" si="3"/>
        <v>33</v>
      </c>
      <c r="J45" s="290">
        <v>257230</v>
      </c>
      <c r="K45" s="290">
        <f t="shared" si="4"/>
        <v>32</v>
      </c>
      <c r="L45" s="290">
        <v>228370</v>
      </c>
      <c r="M45" s="293">
        <f t="shared" si="5"/>
        <v>32</v>
      </c>
      <c r="N45" s="289">
        <v>512810</v>
      </c>
      <c r="O45" s="290">
        <f t="shared" si="6"/>
        <v>31</v>
      </c>
      <c r="P45" s="290">
        <v>358230</v>
      </c>
      <c r="Q45" s="290">
        <f t="shared" si="7"/>
        <v>31</v>
      </c>
      <c r="R45" s="290">
        <v>329370</v>
      </c>
      <c r="S45" s="293">
        <f t="shared" si="8"/>
        <v>29</v>
      </c>
      <c r="T45" s="169"/>
    </row>
    <row r="46" spans="1:20" s="7" customFormat="1" ht="15" customHeight="1">
      <c r="A46" s="288" t="s">
        <v>414</v>
      </c>
      <c r="B46" s="289">
        <v>169940</v>
      </c>
      <c r="C46" s="290">
        <f t="shared" si="0"/>
        <v>32</v>
      </c>
      <c r="D46" s="290">
        <v>144890</v>
      </c>
      <c r="E46" s="290">
        <f t="shared" si="1"/>
        <v>30</v>
      </c>
      <c r="F46" s="290">
        <v>130230</v>
      </c>
      <c r="G46" s="291">
        <f t="shared" si="2"/>
        <v>32</v>
      </c>
      <c r="H46" s="292">
        <v>401320</v>
      </c>
      <c r="I46" s="290">
        <f t="shared" si="3"/>
        <v>29</v>
      </c>
      <c r="J46" s="290">
        <v>263440</v>
      </c>
      <c r="K46" s="290">
        <f t="shared" si="4"/>
        <v>31</v>
      </c>
      <c r="L46" s="290">
        <v>229130</v>
      </c>
      <c r="M46" s="293">
        <f t="shared" si="5"/>
        <v>31</v>
      </c>
      <c r="N46" s="289">
        <v>526820</v>
      </c>
      <c r="O46" s="290">
        <f t="shared" si="6"/>
        <v>28</v>
      </c>
      <c r="P46" s="290">
        <v>362340</v>
      </c>
      <c r="Q46" s="290">
        <f t="shared" si="7"/>
        <v>29</v>
      </c>
      <c r="R46" s="290">
        <v>328030</v>
      </c>
      <c r="S46" s="293">
        <f t="shared" si="8"/>
        <v>30</v>
      </c>
      <c r="T46" s="169"/>
    </row>
    <row r="47" spans="1:20" s="7" customFormat="1" ht="15" customHeight="1">
      <c r="A47" s="288" t="s">
        <v>454</v>
      </c>
      <c r="B47" s="289">
        <v>203300</v>
      </c>
      <c r="C47" s="290">
        <f t="shared" si="0"/>
        <v>7</v>
      </c>
      <c r="D47" s="290">
        <v>175400</v>
      </c>
      <c r="E47" s="290">
        <f t="shared" si="1"/>
        <v>4</v>
      </c>
      <c r="F47" s="290">
        <v>146700</v>
      </c>
      <c r="G47" s="291">
        <f t="shared" si="2"/>
        <v>9</v>
      </c>
      <c r="H47" s="292">
        <v>415900</v>
      </c>
      <c r="I47" s="290">
        <f t="shared" si="3"/>
        <v>21</v>
      </c>
      <c r="J47" s="290">
        <v>288800</v>
      </c>
      <c r="K47" s="290">
        <f t="shared" si="4"/>
        <v>17</v>
      </c>
      <c r="L47" s="290">
        <v>252900</v>
      </c>
      <c r="M47" s="293">
        <f t="shared" si="5"/>
        <v>16</v>
      </c>
      <c r="N47" s="289">
        <v>526900</v>
      </c>
      <c r="O47" s="290">
        <f t="shared" si="6"/>
        <v>27</v>
      </c>
      <c r="P47" s="290">
        <v>379800</v>
      </c>
      <c r="Q47" s="290">
        <f t="shared" si="7"/>
        <v>21</v>
      </c>
      <c r="R47" s="290">
        <v>343900</v>
      </c>
      <c r="S47" s="293">
        <f t="shared" si="8"/>
        <v>24</v>
      </c>
      <c r="T47" s="169"/>
    </row>
    <row r="48" spans="1:20" s="7" customFormat="1" ht="15" customHeight="1">
      <c r="A48" s="288" t="s">
        <v>455</v>
      </c>
      <c r="B48" s="289">
        <v>202320</v>
      </c>
      <c r="C48" s="290">
        <f t="shared" si="0"/>
        <v>8</v>
      </c>
      <c r="D48" s="290">
        <v>161840</v>
      </c>
      <c r="E48" s="290">
        <f t="shared" si="1"/>
        <v>10</v>
      </c>
      <c r="F48" s="290">
        <v>146300</v>
      </c>
      <c r="G48" s="291">
        <f t="shared" si="2"/>
        <v>10</v>
      </c>
      <c r="H48" s="292">
        <v>454470</v>
      </c>
      <c r="I48" s="290">
        <f t="shared" si="3"/>
        <v>6</v>
      </c>
      <c r="J48" s="290">
        <v>302200</v>
      </c>
      <c r="K48" s="290">
        <f t="shared" si="4"/>
        <v>7</v>
      </c>
      <c r="L48" s="290">
        <v>266300</v>
      </c>
      <c r="M48" s="293">
        <f t="shared" si="5"/>
        <v>9</v>
      </c>
      <c r="N48" s="289">
        <v>605470</v>
      </c>
      <c r="O48" s="290">
        <f t="shared" si="6"/>
        <v>5</v>
      </c>
      <c r="P48" s="290">
        <v>422200</v>
      </c>
      <c r="Q48" s="290">
        <f t="shared" si="7"/>
        <v>7</v>
      </c>
      <c r="R48" s="290">
        <v>386300</v>
      </c>
      <c r="S48" s="293">
        <f t="shared" si="8"/>
        <v>7</v>
      </c>
      <c r="T48" s="169"/>
    </row>
    <row r="49" spans="1:20" s="7" customFormat="1" ht="15" customHeight="1" thickBot="1">
      <c r="A49" s="578" t="s">
        <v>415</v>
      </c>
      <c r="B49" s="579">
        <v>227490</v>
      </c>
      <c r="C49" s="580">
        <f t="shared" si="0"/>
        <v>2</v>
      </c>
      <c r="D49" s="580">
        <v>182610</v>
      </c>
      <c r="E49" s="580">
        <f t="shared" si="1"/>
        <v>2</v>
      </c>
      <c r="F49" s="580">
        <v>165550</v>
      </c>
      <c r="G49" s="581">
        <f t="shared" si="2"/>
        <v>2</v>
      </c>
      <c r="H49" s="582">
        <v>456730</v>
      </c>
      <c r="I49" s="580">
        <f t="shared" si="3"/>
        <v>5</v>
      </c>
      <c r="J49" s="580">
        <v>309120</v>
      </c>
      <c r="K49" s="580">
        <f t="shared" si="4"/>
        <v>6</v>
      </c>
      <c r="L49" s="580">
        <v>270850</v>
      </c>
      <c r="M49" s="583">
        <f t="shared" si="5"/>
        <v>6</v>
      </c>
      <c r="N49" s="579">
        <v>599080</v>
      </c>
      <c r="O49" s="580">
        <f t="shared" si="6"/>
        <v>6</v>
      </c>
      <c r="P49" s="580">
        <v>414420</v>
      </c>
      <c r="Q49" s="580">
        <f t="shared" si="7"/>
        <v>9</v>
      </c>
      <c r="R49" s="580">
        <v>376150</v>
      </c>
      <c r="S49" s="583">
        <f t="shared" si="8"/>
        <v>10</v>
      </c>
      <c r="T49" s="169"/>
    </row>
    <row r="50" spans="1:20" s="275" customFormat="1" ht="15" thickBot="1">
      <c r="A50" s="268" t="s">
        <v>472</v>
      </c>
      <c r="B50" s="269">
        <f>AVERAGE(B7:B49)</f>
        <v>187189.58536585365</v>
      </c>
      <c r="C50" s="270"/>
      <c r="D50" s="270">
        <f aca="true" t="shared" si="9" ref="D50:R50">AVERAGE(D7:D49)</f>
        <v>152849.75609756098</v>
      </c>
      <c r="E50" s="270"/>
      <c r="F50" s="270">
        <f t="shared" si="9"/>
        <v>138103.07317073172</v>
      </c>
      <c r="G50" s="271"/>
      <c r="H50" s="272">
        <f t="shared" si="9"/>
        <v>412153.9268292683</v>
      </c>
      <c r="I50" s="270"/>
      <c r="J50" s="270">
        <f t="shared" si="9"/>
        <v>278434.26829268294</v>
      </c>
      <c r="K50" s="270"/>
      <c r="L50" s="270">
        <f t="shared" si="9"/>
        <v>244694.78048780488</v>
      </c>
      <c r="M50" s="273"/>
      <c r="N50" s="269">
        <f t="shared" si="9"/>
        <v>540746.1219512195</v>
      </c>
      <c r="O50" s="270"/>
      <c r="P50" s="270">
        <f t="shared" si="9"/>
        <v>383586.2195121951</v>
      </c>
      <c r="Q50" s="270"/>
      <c r="R50" s="270">
        <f t="shared" si="9"/>
        <v>350299.9024390244</v>
      </c>
      <c r="S50" s="273"/>
      <c r="T50" s="274"/>
    </row>
    <row r="51" spans="1:19" ht="13.5" customHeight="1">
      <c r="A51" s="19"/>
      <c r="B51" s="654" t="s">
        <v>16</v>
      </c>
      <c r="C51" s="655"/>
      <c r="D51" s="655"/>
      <c r="E51" s="655"/>
      <c r="F51" s="655"/>
      <c r="G51" s="655"/>
      <c r="H51" s="656"/>
      <c r="I51" s="656"/>
      <c r="J51" s="656"/>
      <c r="K51" s="656"/>
      <c r="L51" s="656"/>
      <c r="M51" s="5"/>
      <c r="N51" s="16"/>
      <c r="O51" s="16"/>
      <c r="P51" s="16"/>
      <c r="Q51" s="16"/>
      <c r="R51" s="16"/>
      <c r="S51" s="16"/>
    </row>
  </sheetData>
  <sheetProtection/>
  <mergeCells count="9">
    <mergeCell ref="B1:S1"/>
    <mergeCell ref="B51:G51"/>
    <mergeCell ref="H51:L51"/>
    <mergeCell ref="N5:R5"/>
    <mergeCell ref="B2:N2"/>
    <mergeCell ref="B3:L3"/>
    <mergeCell ref="B4:L4"/>
    <mergeCell ref="B5:F5"/>
    <mergeCell ref="H5:L5"/>
  </mergeCells>
  <printOptions/>
  <pageMargins left="0.7086614173228347" right="0.1968503937007874" top="0.4724409448818898" bottom="0.2755905511811024" header="0.31496062992125984" footer="0.1968503937007874"/>
  <pageSetup horizontalDpi="300" verticalDpi="300" orientation="landscape" paperSize="9" scale="78" r:id="rId1"/>
</worksheet>
</file>

<file path=xl/worksheets/sheet8.xml><?xml version="1.0" encoding="utf-8"?>
<worksheet xmlns="http://schemas.openxmlformats.org/spreadsheetml/2006/main" xmlns:r="http://schemas.openxmlformats.org/officeDocument/2006/relationships">
  <dimension ref="A1:T104"/>
  <sheetViews>
    <sheetView zoomScalePageLayoutView="0" workbookViewId="0" topLeftCell="A1">
      <pane xSplit="1" ySplit="5" topLeftCell="E39" activePane="bottomRight" state="frozen"/>
      <selection pane="topLeft" activeCell="A1" sqref="A1"/>
      <selection pane="topRight" activeCell="C1" sqref="C1"/>
      <selection pane="bottomLeft" activeCell="A8" sqref="A8"/>
      <selection pane="bottomRight" activeCell="T45" sqref="T45"/>
    </sheetView>
  </sheetViews>
  <sheetFormatPr defaultColWidth="9.00390625" defaultRowHeight="13.5"/>
  <cols>
    <col min="1" max="1" width="11.25390625" style="1" customWidth="1"/>
    <col min="2" max="2" width="10.25390625" style="1" customWidth="1"/>
    <col min="3" max="5" width="4.625" style="1" customWidth="1"/>
    <col min="6" max="11" width="6.625" style="1" customWidth="1"/>
    <col min="12" max="18" width="7.125" style="1" customWidth="1"/>
    <col min="19" max="19" width="7.125" style="0" customWidth="1"/>
    <col min="20" max="20" width="8.625" style="194" customWidth="1"/>
  </cols>
  <sheetData>
    <row r="1" spans="1:19" ht="27" customHeight="1">
      <c r="A1" s="14"/>
      <c r="B1" s="652" t="s">
        <v>17</v>
      </c>
      <c r="C1" s="652"/>
      <c r="D1" s="652"/>
      <c r="E1" s="652"/>
      <c r="F1" s="652"/>
      <c r="G1" s="652"/>
      <c r="H1" s="652"/>
      <c r="I1" s="652"/>
      <c r="J1" s="5"/>
      <c r="K1" s="14"/>
      <c r="L1" s="14"/>
      <c r="M1" s="14"/>
      <c r="N1" s="14"/>
      <c r="O1" s="14"/>
      <c r="P1" s="14"/>
      <c r="Q1" s="14"/>
      <c r="R1" s="14"/>
      <c r="S1" s="15"/>
    </row>
    <row r="2" spans="1:19" ht="20.25" customHeight="1" thickBot="1">
      <c r="A2" s="14"/>
      <c r="B2" s="668" t="s">
        <v>18</v>
      </c>
      <c r="C2" s="669"/>
      <c r="D2" s="669"/>
      <c r="E2" s="669"/>
      <c r="F2" s="669"/>
      <c r="G2" s="669"/>
      <c r="H2" s="669"/>
      <c r="I2" s="669"/>
      <c r="J2" s="669"/>
      <c r="K2" s="669"/>
      <c r="L2" s="669"/>
      <c r="M2" s="669"/>
      <c r="N2" s="669"/>
      <c r="O2" s="669"/>
      <c r="P2" s="669"/>
      <c r="Q2" s="669"/>
      <c r="R2" s="669"/>
      <c r="S2" s="669"/>
    </row>
    <row r="3" spans="1:19" ht="14.25" customHeight="1">
      <c r="A3" s="661"/>
      <c r="B3" s="683" t="s">
        <v>473</v>
      </c>
      <c r="C3" s="686" t="s">
        <v>480</v>
      </c>
      <c r="D3" s="687"/>
      <c r="E3" s="688"/>
      <c r="F3" s="689" t="s">
        <v>474</v>
      </c>
      <c r="G3" s="690"/>
      <c r="H3" s="690"/>
      <c r="I3" s="690"/>
      <c r="J3" s="690"/>
      <c r="K3" s="691"/>
      <c r="L3" s="679" t="s">
        <v>475</v>
      </c>
      <c r="M3" s="680"/>
      <c r="N3" s="680"/>
      <c r="O3" s="680"/>
      <c r="P3" s="680"/>
      <c r="Q3" s="681"/>
      <c r="R3" s="672" t="s">
        <v>395</v>
      </c>
      <c r="S3" s="673"/>
    </row>
    <row r="4" spans="1:19" ht="14.25" customHeight="1">
      <c r="A4" s="662"/>
      <c r="B4" s="684"/>
      <c r="C4" s="666" t="s">
        <v>474</v>
      </c>
      <c r="D4" s="667"/>
      <c r="E4" s="664" t="s">
        <v>475</v>
      </c>
      <c r="F4" s="670" t="s">
        <v>477</v>
      </c>
      <c r="G4" s="671"/>
      <c r="H4" s="671"/>
      <c r="I4" s="692" t="s">
        <v>476</v>
      </c>
      <c r="J4" s="693"/>
      <c r="K4" s="694"/>
      <c r="L4" s="676" t="s">
        <v>478</v>
      </c>
      <c r="M4" s="677"/>
      <c r="N4" s="677"/>
      <c r="O4" s="677" t="s">
        <v>479</v>
      </c>
      <c r="P4" s="677"/>
      <c r="Q4" s="678"/>
      <c r="R4" s="674"/>
      <c r="S4" s="675"/>
    </row>
    <row r="5" spans="1:19" ht="44.25" customHeight="1" thickBot="1">
      <c r="A5" s="663"/>
      <c r="B5" s="685"/>
      <c r="C5" s="322" t="s">
        <v>477</v>
      </c>
      <c r="D5" s="323" t="s">
        <v>476</v>
      </c>
      <c r="E5" s="665"/>
      <c r="F5" s="88" t="s">
        <v>252</v>
      </c>
      <c r="G5" s="324" t="s">
        <v>129</v>
      </c>
      <c r="H5" s="35" t="s">
        <v>262</v>
      </c>
      <c r="I5" s="35" t="s">
        <v>252</v>
      </c>
      <c r="J5" s="324" t="s">
        <v>129</v>
      </c>
      <c r="K5" s="89" t="s">
        <v>262</v>
      </c>
      <c r="L5" s="88" t="s">
        <v>252</v>
      </c>
      <c r="M5" s="324" t="s">
        <v>129</v>
      </c>
      <c r="N5" s="35" t="s">
        <v>262</v>
      </c>
      <c r="O5" s="35" t="s">
        <v>252</v>
      </c>
      <c r="P5" s="324" t="s">
        <v>129</v>
      </c>
      <c r="Q5" s="89" t="s">
        <v>262</v>
      </c>
      <c r="R5" s="90" t="s">
        <v>278</v>
      </c>
      <c r="S5" s="42" t="s">
        <v>279</v>
      </c>
    </row>
    <row r="6" spans="1:20" s="7" customFormat="1" ht="22.5" customHeight="1">
      <c r="A6" s="342" t="s">
        <v>464</v>
      </c>
      <c r="B6" s="343">
        <v>770000</v>
      </c>
      <c r="C6" s="344">
        <v>46</v>
      </c>
      <c r="D6" s="345">
        <v>0</v>
      </c>
      <c r="E6" s="346">
        <v>54</v>
      </c>
      <c r="F6" s="477">
        <v>0.078</v>
      </c>
      <c r="G6" s="478">
        <v>0.027</v>
      </c>
      <c r="H6" s="478">
        <v>0.024</v>
      </c>
      <c r="I6" s="478">
        <v>0</v>
      </c>
      <c r="J6" s="478">
        <v>0</v>
      </c>
      <c r="K6" s="479">
        <v>0</v>
      </c>
      <c r="L6" s="480">
        <v>19421</v>
      </c>
      <c r="M6" s="481">
        <v>6451</v>
      </c>
      <c r="N6" s="481">
        <v>7185</v>
      </c>
      <c r="O6" s="481">
        <v>33205</v>
      </c>
      <c r="P6" s="481">
        <v>11030</v>
      </c>
      <c r="Q6" s="482">
        <v>8890</v>
      </c>
      <c r="R6" s="483">
        <v>159509</v>
      </c>
      <c r="S6" s="484">
        <v>96586</v>
      </c>
      <c r="T6" s="195"/>
    </row>
    <row r="7" spans="1:20" s="7" customFormat="1" ht="22.5" customHeight="1">
      <c r="A7" s="162" t="s">
        <v>417</v>
      </c>
      <c r="B7" s="163">
        <v>770000</v>
      </c>
      <c r="C7" s="164">
        <v>50</v>
      </c>
      <c r="D7" s="165">
        <v>0</v>
      </c>
      <c r="E7" s="91">
        <v>50</v>
      </c>
      <c r="F7" s="294">
        <v>0.0784</v>
      </c>
      <c r="G7" s="295">
        <v>0.0223</v>
      </c>
      <c r="H7" s="295">
        <v>0.0193</v>
      </c>
      <c r="I7" s="295">
        <v>0</v>
      </c>
      <c r="J7" s="295">
        <v>0</v>
      </c>
      <c r="K7" s="311">
        <v>0</v>
      </c>
      <c r="L7" s="296">
        <v>29510</v>
      </c>
      <c r="M7" s="297">
        <v>8299</v>
      </c>
      <c r="N7" s="297">
        <v>13076</v>
      </c>
      <c r="O7" s="297">
        <v>21702</v>
      </c>
      <c r="P7" s="297">
        <v>5965</v>
      </c>
      <c r="Q7" s="298">
        <v>0</v>
      </c>
      <c r="R7" s="329"/>
      <c r="S7" s="330"/>
      <c r="T7" s="195"/>
    </row>
    <row r="8" spans="1:20" s="7" customFormat="1" ht="22.5" customHeight="1">
      <c r="A8" s="162" t="s">
        <v>418</v>
      </c>
      <c r="B8" s="163">
        <v>770000</v>
      </c>
      <c r="C8" s="164">
        <v>50</v>
      </c>
      <c r="D8" s="165">
        <v>0</v>
      </c>
      <c r="E8" s="91">
        <v>50</v>
      </c>
      <c r="F8" s="294">
        <v>0.0817</v>
      </c>
      <c r="G8" s="295">
        <v>0.0304</v>
      </c>
      <c r="H8" s="295">
        <v>0.0277</v>
      </c>
      <c r="I8" s="295">
        <v>0</v>
      </c>
      <c r="J8" s="295">
        <v>0</v>
      </c>
      <c r="K8" s="311">
        <v>0</v>
      </c>
      <c r="L8" s="296">
        <v>32867</v>
      </c>
      <c r="M8" s="297">
        <v>11281</v>
      </c>
      <c r="N8" s="297">
        <v>11866</v>
      </c>
      <c r="O8" s="297">
        <v>14560</v>
      </c>
      <c r="P8" s="297">
        <v>4998</v>
      </c>
      <c r="Q8" s="298">
        <v>3687</v>
      </c>
      <c r="R8" s="329">
        <v>181709</v>
      </c>
      <c r="S8" s="330">
        <v>114418</v>
      </c>
      <c r="T8" s="195"/>
    </row>
    <row r="9" spans="1:20" s="7" customFormat="1" ht="22.5" customHeight="1">
      <c r="A9" s="162" t="s">
        <v>405</v>
      </c>
      <c r="B9" s="163">
        <v>770000</v>
      </c>
      <c r="C9" s="164">
        <v>50</v>
      </c>
      <c r="D9" s="165">
        <v>0</v>
      </c>
      <c r="E9" s="91">
        <v>50</v>
      </c>
      <c r="F9" s="294">
        <v>0.0537</v>
      </c>
      <c r="G9" s="295">
        <v>0.0133</v>
      </c>
      <c r="H9" s="295">
        <v>0.0169</v>
      </c>
      <c r="I9" s="295">
        <v>0</v>
      </c>
      <c r="J9" s="295">
        <v>0</v>
      </c>
      <c r="K9" s="311">
        <v>0</v>
      </c>
      <c r="L9" s="296">
        <v>25900</v>
      </c>
      <c r="M9" s="297">
        <v>6400</v>
      </c>
      <c r="N9" s="297">
        <v>7700</v>
      </c>
      <c r="O9" s="297">
        <v>20300</v>
      </c>
      <c r="P9" s="297">
        <v>5100</v>
      </c>
      <c r="Q9" s="298">
        <v>4000</v>
      </c>
      <c r="R9" s="329">
        <v>171069</v>
      </c>
      <c r="S9" s="330">
        <v>94589</v>
      </c>
      <c r="T9" s="195"/>
    </row>
    <row r="10" spans="1:20" s="7" customFormat="1" ht="22.5" customHeight="1">
      <c r="A10" s="162" t="s">
        <v>407</v>
      </c>
      <c r="B10" s="163">
        <v>770000</v>
      </c>
      <c r="C10" s="164">
        <v>40</v>
      </c>
      <c r="D10" s="165">
        <v>10</v>
      </c>
      <c r="E10" s="91">
        <v>50</v>
      </c>
      <c r="F10" s="294">
        <v>0.0665</v>
      </c>
      <c r="G10" s="295">
        <v>0.0215</v>
      </c>
      <c r="H10" s="295">
        <v>0.016</v>
      </c>
      <c r="I10" s="295">
        <v>0.338</v>
      </c>
      <c r="J10" s="295">
        <v>0.092</v>
      </c>
      <c r="K10" s="311">
        <v>0.1</v>
      </c>
      <c r="L10" s="296">
        <v>27000</v>
      </c>
      <c r="M10" s="297">
        <v>8000</v>
      </c>
      <c r="N10" s="297">
        <v>8500</v>
      </c>
      <c r="O10" s="297">
        <v>23500</v>
      </c>
      <c r="P10" s="297">
        <v>7000</v>
      </c>
      <c r="Q10" s="298">
        <v>5000</v>
      </c>
      <c r="R10" s="329"/>
      <c r="S10" s="330"/>
      <c r="T10" s="195"/>
    </row>
    <row r="11" spans="1:20" s="26" customFormat="1" ht="22.5" customHeight="1">
      <c r="A11" s="162" t="s">
        <v>419</v>
      </c>
      <c r="B11" s="163">
        <v>770000</v>
      </c>
      <c r="C11" s="164">
        <v>50</v>
      </c>
      <c r="D11" s="165">
        <v>0</v>
      </c>
      <c r="E11" s="91">
        <v>50</v>
      </c>
      <c r="F11" s="221"/>
      <c r="G11" s="222"/>
      <c r="H11" s="222"/>
      <c r="I11" s="222"/>
      <c r="J11" s="222"/>
      <c r="K11" s="226"/>
      <c r="L11" s="223"/>
      <c r="M11" s="224"/>
      <c r="N11" s="224"/>
      <c r="O11" s="224"/>
      <c r="P11" s="224"/>
      <c r="Q11" s="225"/>
      <c r="R11" s="327"/>
      <c r="S11" s="328"/>
      <c r="T11" s="195"/>
    </row>
    <row r="12" spans="1:20" s="7" customFormat="1" ht="22.5" customHeight="1">
      <c r="A12" s="342" t="s">
        <v>420</v>
      </c>
      <c r="B12" s="343">
        <v>730000</v>
      </c>
      <c r="C12" s="344">
        <v>50</v>
      </c>
      <c r="D12" s="345">
        <v>0</v>
      </c>
      <c r="E12" s="346">
        <v>50</v>
      </c>
      <c r="F12" s="216"/>
      <c r="G12" s="217"/>
      <c r="H12" s="217"/>
      <c r="I12" s="217"/>
      <c r="J12" s="217"/>
      <c r="K12" s="310"/>
      <c r="L12" s="218"/>
      <c r="M12" s="219"/>
      <c r="N12" s="219"/>
      <c r="O12" s="219"/>
      <c r="P12" s="219"/>
      <c r="Q12" s="220"/>
      <c r="R12" s="325"/>
      <c r="S12" s="326"/>
      <c r="T12" s="195"/>
    </row>
    <row r="13" spans="1:20" s="7" customFormat="1" ht="22.5" customHeight="1">
      <c r="A13" s="162" t="s">
        <v>408</v>
      </c>
      <c r="B13" s="163">
        <v>770000</v>
      </c>
      <c r="C13" s="164">
        <v>50</v>
      </c>
      <c r="D13" s="165">
        <v>0</v>
      </c>
      <c r="E13" s="91">
        <v>50</v>
      </c>
      <c r="F13" s="294">
        <v>0.0675</v>
      </c>
      <c r="G13" s="295">
        <v>0.019</v>
      </c>
      <c r="H13" s="295">
        <v>0.0267</v>
      </c>
      <c r="I13" s="295">
        <v>0</v>
      </c>
      <c r="J13" s="295">
        <v>0</v>
      </c>
      <c r="K13" s="311">
        <v>0</v>
      </c>
      <c r="L13" s="296">
        <v>22680</v>
      </c>
      <c r="M13" s="297">
        <v>6360</v>
      </c>
      <c r="N13" s="297">
        <v>8400</v>
      </c>
      <c r="O13" s="297">
        <v>25680</v>
      </c>
      <c r="P13" s="297">
        <v>7200</v>
      </c>
      <c r="Q13" s="298">
        <v>7080</v>
      </c>
      <c r="R13" s="329">
        <v>162925</v>
      </c>
      <c r="S13" s="330">
        <v>88787</v>
      </c>
      <c r="T13" s="195"/>
    </row>
    <row r="14" spans="1:20" s="7" customFormat="1" ht="22.5" customHeight="1">
      <c r="A14" s="162" t="s">
        <v>421</v>
      </c>
      <c r="B14" s="163">
        <v>770000</v>
      </c>
      <c r="C14" s="164">
        <v>50</v>
      </c>
      <c r="D14" s="165">
        <v>0</v>
      </c>
      <c r="E14" s="91">
        <v>50</v>
      </c>
      <c r="F14" s="294">
        <v>0.0637</v>
      </c>
      <c r="G14" s="295">
        <v>0.0218</v>
      </c>
      <c r="H14" s="295">
        <v>0.0226</v>
      </c>
      <c r="I14" s="295">
        <v>0</v>
      </c>
      <c r="J14" s="295">
        <v>0</v>
      </c>
      <c r="K14" s="311">
        <v>0</v>
      </c>
      <c r="L14" s="296">
        <v>25800</v>
      </c>
      <c r="M14" s="297">
        <v>8640</v>
      </c>
      <c r="N14" s="297">
        <v>9120</v>
      </c>
      <c r="O14" s="297">
        <v>19680</v>
      </c>
      <c r="P14" s="297">
        <v>6480</v>
      </c>
      <c r="Q14" s="298">
        <v>4920</v>
      </c>
      <c r="R14" s="329">
        <v>161193</v>
      </c>
      <c r="S14" s="330">
        <v>93781</v>
      </c>
      <c r="T14" s="195"/>
    </row>
    <row r="15" spans="1:20" s="7" customFormat="1" ht="22.5" customHeight="1">
      <c r="A15" s="162" t="s">
        <v>422</v>
      </c>
      <c r="B15" s="163">
        <v>770000</v>
      </c>
      <c r="C15" s="164">
        <v>50</v>
      </c>
      <c r="D15" s="165">
        <v>0</v>
      </c>
      <c r="E15" s="91">
        <v>50</v>
      </c>
      <c r="F15" s="294">
        <v>0.0693</v>
      </c>
      <c r="G15" s="295">
        <v>0.0245</v>
      </c>
      <c r="H15" s="295">
        <v>0.025</v>
      </c>
      <c r="I15" s="295">
        <v>0</v>
      </c>
      <c r="J15" s="295">
        <v>0</v>
      </c>
      <c r="K15" s="311">
        <v>0</v>
      </c>
      <c r="L15" s="296">
        <v>11279</v>
      </c>
      <c r="M15" s="297">
        <v>3756</v>
      </c>
      <c r="N15" s="297">
        <v>4384</v>
      </c>
      <c r="O15" s="297">
        <v>46384</v>
      </c>
      <c r="P15" s="297">
        <v>15444</v>
      </c>
      <c r="Q15" s="298">
        <v>12817</v>
      </c>
      <c r="R15" s="329"/>
      <c r="S15" s="330"/>
      <c r="T15" s="195"/>
    </row>
    <row r="16" spans="1:20" s="7" customFormat="1" ht="22.5" customHeight="1">
      <c r="A16" s="162" t="s">
        <v>433</v>
      </c>
      <c r="B16" s="163">
        <v>770000</v>
      </c>
      <c r="C16" s="164">
        <v>50</v>
      </c>
      <c r="D16" s="165">
        <v>0</v>
      </c>
      <c r="E16" s="91">
        <v>50</v>
      </c>
      <c r="F16" s="294">
        <v>0.0687</v>
      </c>
      <c r="G16" s="295">
        <v>0.0155</v>
      </c>
      <c r="H16" s="295">
        <v>0.015</v>
      </c>
      <c r="I16" s="295">
        <v>0</v>
      </c>
      <c r="J16" s="295">
        <v>0</v>
      </c>
      <c r="K16" s="311">
        <v>0</v>
      </c>
      <c r="L16" s="296">
        <v>28080</v>
      </c>
      <c r="M16" s="297">
        <v>6720</v>
      </c>
      <c r="N16" s="297">
        <v>9000</v>
      </c>
      <c r="O16" s="297">
        <v>22680</v>
      </c>
      <c r="P16" s="297">
        <v>5520</v>
      </c>
      <c r="Q16" s="298">
        <v>5160</v>
      </c>
      <c r="R16" s="329"/>
      <c r="S16" s="330"/>
      <c r="T16" s="195"/>
    </row>
    <row r="17" spans="1:20" s="7" customFormat="1" ht="22.5" customHeight="1">
      <c r="A17" s="162" t="s">
        <v>434</v>
      </c>
      <c r="B17" s="163">
        <v>770000</v>
      </c>
      <c r="C17" s="164">
        <v>45</v>
      </c>
      <c r="D17" s="165">
        <v>0</v>
      </c>
      <c r="E17" s="91">
        <v>50</v>
      </c>
      <c r="F17" s="294">
        <v>0.1047</v>
      </c>
      <c r="G17" s="295">
        <v>0.0258</v>
      </c>
      <c r="H17" s="295">
        <v>0.0312</v>
      </c>
      <c r="I17" s="295">
        <v>0</v>
      </c>
      <c r="J17" s="295">
        <v>0</v>
      </c>
      <c r="K17" s="311">
        <v>0</v>
      </c>
      <c r="L17" s="296">
        <v>27840</v>
      </c>
      <c r="M17" s="297">
        <v>8280</v>
      </c>
      <c r="N17" s="297">
        <v>9600</v>
      </c>
      <c r="O17" s="297">
        <v>39360</v>
      </c>
      <c r="P17" s="297">
        <v>11640</v>
      </c>
      <c r="Q17" s="298">
        <v>9960</v>
      </c>
      <c r="R17" s="329"/>
      <c r="S17" s="330"/>
      <c r="T17" s="195"/>
    </row>
    <row r="18" spans="1:20" s="7" customFormat="1" ht="22.5" customHeight="1">
      <c r="A18" s="162" t="s">
        <v>435</v>
      </c>
      <c r="B18" s="163">
        <v>770000</v>
      </c>
      <c r="C18" s="164">
        <v>50</v>
      </c>
      <c r="D18" s="165">
        <v>0</v>
      </c>
      <c r="E18" s="91">
        <v>50</v>
      </c>
      <c r="F18" s="294">
        <v>0.0784</v>
      </c>
      <c r="G18" s="295">
        <v>0.0223</v>
      </c>
      <c r="H18" s="295">
        <v>0.0193</v>
      </c>
      <c r="I18" s="295">
        <v>0</v>
      </c>
      <c r="J18" s="295">
        <v>0</v>
      </c>
      <c r="K18" s="311">
        <v>0</v>
      </c>
      <c r="L18" s="296">
        <v>29510</v>
      </c>
      <c r="M18" s="297">
        <v>8299</v>
      </c>
      <c r="N18" s="297">
        <v>13076</v>
      </c>
      <c r="O18" s="297">
        <v>21702</v>
      </c>
      <c r="P18" s="297">
        <v>5965</v>
      </c>
      <c r="Q18" s="298">
        <v>0</v>
      </c>
      <c r="R18" s="329"/>
      <c r="S18" s="330"/>
      <c r="T18" s="195"/>
    </row>
    <row r="19" spans="1:20" s="7" customFormat="1" ht="22.5" customHeight="1">
      <c r="A19" s="162" t="s">
        <v>436</v>
      </c>
      <c r="B19" s="163">
        <v>730000</v>
      </c>
      <c r="C19" s="164">
        <v>44</v>
      </c>
      <c r="D19" s="165">
        <v>0</v>
      </c>
      <c r="E19" s="91">
        <v>55</v>
      </c>
      <c r="F19" s="294">
        <v>0.09</v>
      </c>
      <c r="G19" s="295">
        <v>0.0224</v>
      </c>
      <c r="H19" s="295">
        <v>0.022</v>
      </c>
      <c r="I19" s="295">
        <v>0</v>
      </c>
      <c r="J19" s="295">
        <v>0</v>
      </c>
      <c r="K19" s="311">
        <v>0</v>
      </c>
      <c r="L19" s="296">
        <v>26160</v>
      </c>
      <c r="M19" s="297">
        <v>5160</v>
      </c>
      <c r="N19" s="297">
        <v>13440</v>
      </c>
      <c r="O19" s="297">
        <v>32400</v>
      </c>
      <c r="P19" s="297">
        <v>6720</v>
      </c>
      <c r="Q19" s="298">
        <v>0</v>
      </c>
      <c r="R19" s="329"/>
      <c r="S19" s="330"/>
      <c r="T19" s="195"/>
    </row>
    <row r="20" spans="1:20" s="7" customFormat="1" ht="22.5" customHeight="1">
      <c r="A20" s="162" t="s">
        <v>392</v>
      </c>
      <c r="B20" s="163">
        <v>770000</v>
      </c>
      <c r="C20" s="164">
        <v>50</v>
      </c>
      <c r="D20" s="165">
        <v>0</v>
      </c>
      <c r="E20" s="91">
        <v>50</v>
      </c>
      <c r="F20" s="294">
        <v>0.0698</v>
      </c>
      <c r="G20" s="295">
        <v>0.0324</v>
      </c>
      <c r="H20" s="295">
        <v>0.0317</v>
      </c>
      <c r="I20" s="295">
        <v>0</v>
      </c>
      <c r="J20" s="295">
        <v>0</v>
      </c>
      <c r="K20" s="311">
        <v>0</v>
      </c>
      <c r="L20" s="296">
        <v>21460</v>
      </c>
      <c r="M20" s="297">
        <v>8950</v>
      </c>
      <c r="N20" s="297">
        <v>15020</v>
      </c>
      <c r="O20" s="297">
        <v>16610</v>
      </c>
      <c r="P20" s="297">
        <v>6930</v>
      </c>
      <c r="Q20" s="298">
        <v>0</v>
      </c>
      <c r="R20" s="329">
        <v>157787</v>
      </c>
      <c r="S20" s="330">
        <v>87343</v>
      </c>
      <c r="T20" s="195"/>
    </row>
    <row r="21" spans="1:20" s="7" customFormat="1" ht="22.5" customHeight="1">
      <c r="A21" s="162" t="s">
        <v>437</v>
      </c>
      <c r="B21" s="163">
        <v>770000</v>
      </c>
      <c r="C21" s="164">
        <v>50</v>
      </c>
      <c r="D21" s="165">
        <v>0</v>
      </c>
      <c r="E21" s="91">
        <v>50</v>
      </c>
      <c r="F21" s="294">
        <v>0.0838</v>
      </c>
      <c r="G21" s="295">
        <v>0.0288</v>
      </c>
      <c r="H21" s="295">
        <v>0.0268</v>
      </c>
      <c r="I21" s="295">
        <v>0</v>
      </c>
      <c r="J21" s="295">
        <v>0</v>
      </c>
      <c r="K21" s="311">
        <v>0</v>
      </c>
      <c r="L21" s="296">
        <v>26220</v>
      </c>
      <c r="M21" s="297">
        <v>8460</v>
      </c>
      <c r="N21" s="297">
        <v>13680</v>
      </c>
      <c r="O21" s="297">
        <v>19680</v>
      </c>
      <c r="P21" s="297">
        <v>6300</v>
      </c>
      <c r="Q21" s="298">
        <v>0</v>
      </c>
      <c r="R21" s="329">
        <v>139164</v>
      </c>
      <c r="S21" s="330">
        <v>101458</v>
      </c>
      <c r="T21" s="195"/>
    </row>
    <row r="22" spans="1:20" s="7" customFormat="1" ht="22.5" customHeight="1">
      <c r="A22" s="162" t="s">
        <v>438</v>
      </c>
      <c r="B22" s="163">
        <v>770000</v>
      </c>
      <c r="C22" s="164">
        <v>54</v>
      </c>
      <c r="D22" s="165">
        <v>0</v>
      </c>
      <c r="E22" s="91">
        <v>46</v>
      </c>
      <c r="F22" s="294">
        <v>0.0688</v>
      </c>
      <c r="G22" s="295">
        <v>0.0294</v>
      </c>
      <c r="H22" s="295">
        <v>0.0211</v>
      </c>
      <c r="I22" s="295">
        <v>0</v>
      </c>
      <c r="J22" s="295">
        <v>0</v>
      </c>
      <c r="K22" s="311">
        <v>0</v>
      </c>
      <c r="L22" s="296">
        <v>17760</v>
      </c>
      <c r="M22" s="297">
        <v>7030</v>
      </c>
      <c r="N22" s="297">
        <v>11730</v>
      </c>
      <c r="O22" s="297">
        <v>23390</v>
      </c>
      <c r="P22" s="297">
        <v>9250</v>
      </c>
      <c r="Q22" s="298">
        <v>0</v>
      </c>
      <c r="R22" s="329"/>
      <c r="S22" s="330"/>
      <c r="T22" s="195"/>
    </row>
    <row r="23" spans="1:20" s="7" customFormat="1" ht="22.5" customHeight="1">
      <c r="A23" s="162" t="s">
        <v>439</v>
      </c>
      <c r="B23" s="163">
        <v>750000</v>
      </c>
      <c r="C23" s="164">
        <v>52</v>
      </c>
      <c r="D23" s="165">
        <v>0</v>
      </c>
      <c r="E23" s="91">
        <v>48</v>
      </c>
      <c r="F23" s="294">
        <v>0.07</v>
      </c>
      <c r="G23" s="295">
        <v>0.0206</v>
      </c>
      <c r="H23" s="295">
        <v>0.0194</v>
      </c>
      <c r="I23" s="295">
        <v>0</v>
      </c>
      <c r="J23" s="295">
        <v>0</v>
      </c>
      <c r="K23" s="311">
        <v>0</v>
      </c>
      <c r="L23" s="296">
        <v>27100</v>
      </c>
      <c r="M23" s="297">
        <v>8000</v>
      </c>
      <c r="N23" s="297">
        <v>9400</v>
      </c>
      <c r="O23" s="297">
        <v>22200</v>
      </c>
      <c r="P23" s="297">
        <v>6500</v>
      </c>
      <c r="Q23" s="298">
        <v>5400</v>
      </c>
      <c r="R23" s="329"/>
      <c r="S23" s="330"/>
      <c r="T23" s="195"/>
    </row>
    <row r="24" spans="1:20" s="7" customFormat="1" ht="22.5" customHeight="1">
      <c r="A24" s="162" t="s">
        <v>440</v>
      </c>
      <c r="B24" s="163">
        <v>770000</v>
      </c>
      <c r="C24" s="164">
        <v>50</v>
      </c>
      <c r="D24" s="165">
        <v>0</v>
      </c>
      <c r="E24" s="91">
        <v>50</v>
      </c>
      <c r="F24" s="294">
        <v>0.094</v>
      </c>
      <c r="G24" s="295">
        <v>0.031</v>
      </c>
      <c r="H24" s="295">
        <v>0.03</v>
      </c>
      <c r="I24" s="295">
        <v>0</v>
      </c>
      <c r="J24" s="295">
        <v>0</v>
      </c>
      <c r="K24" s="311">
        <v>0</v>
      </c>
      <c r="L24" s="296">
        <v>28320</v>
      </c>
      <c r="M24" s="297">
        <v>9000</v>
      </c>
      <c r="N24" s="297">
        <v>10440</v>
      </c>
      <c r="O24" s="297">
        <v>20880</v>
      </c>
      <c r="P24" s="297">
        <v>6600</v>
      </c>
      <c r="Q24" s="298">
        <v>5640</v>
      </c>
      <c r="R24" s="329"/>
      <c r="S24" s="330"/>
      <c r="T24" s="195"/>
    </row>
    <row r="25" spans="1:20" s="7" customFormat="1" ht="22.5" customHeight="1">
      <c r="A25" s="162" t="s">
        <v>441</v>
      </c>
      <c r="B25" s="163">
        <v>770000</v>
      </c>
      <c r="C25" s="164">
        <v>52</v>
      </c>
      <c r="D25" s="165">
        <v>0</v>
      </c>
      <c r="E25" s="91">
        <v>48</v>
      </c>
      <c r="F25" s="294">
        <v>0.063</v>
      </c>
      <c r="G25" s="295">
        <v>0.0291</v>
      </c>
      <c r="H25" s="295">
        <v>0.026</v>
      </c>
      <c r="I25" s="295">
        <v>0</v>
      </c>
      <c r="J25" s="295">
        <v>0</v>
      </c>
      <c r="K25" s="311">
        <v>0</v>
      </c>
      <c r="L25" s="296">
        <v>19340</v>
      </c>
      <c r="M25" s="297">
        <v>8000</v>
      </c>
      <c r="N25" s="297">
        <v>13030</v>
      </c>
      <c r="O25" s="297">
        <v>16280</v>
      </c>
      <c r="P25" s="297">
        <v>6740</v>
      </c>
      <c r="Q25" s="298">
        <v>0</v>
      </c>
      <c r="R25" s="329">
        <v>164923</v>
      </c>
      <c r="S25" s="330">
        <v>92979</v>
      </c>
      <c r="T25" s="195"/>
    </row>
    <row r="26" spans="1:20" s="7" customFormat="1" ht="22.5" customHeight="1">
      <c r="A26" s="162" t="s">
        <v>442</v>
      </c>
      <c r="B26" s="163">
        <v>770000</v>
      </c>
      <c r="C26" s="164">
        <v>50</v>
      </c>
      <c r="D26" s="165">
        <v>0</v>
      </c>
      <c r="E26" s="91">
        <v>50</v>
      </c>
      <c r="F26" s="294">
        <v>0.0806</v>
      </c>
      <c r="G26" s="295">
        <v>0.0247</v>
      </c>
      <c r="H26" s="295">
        <v>0.0228</v>
      </c>
      <c r="I26" s="295">
        <v>0</v>
      </c>
      <c r="J26" s="295">
        <v>0</v>
      </c>
      <c r="K26" s="311">
        <v>0</v>
      </c>
      <c r="L26" s="296">
        <v>26400</v>
      </c>
      <c r="M26" s="297">
        <v>7680</v>
      </c>
      <c r="N26" s="297">
        <v>8160</v>
      </c>
      <c r="O26" s="297">
        <v>23040</v>
      </c>
      <c r="P26" s="297">
        <v>6720</v>
      </c>
      <c r="Q26" s="298">
        <v>5040</v>
      </c>
      <c r="R26" s="329">
        <v>158662</v>
      </c>
      <c r="S26" s="330">
        <v>88248</v>
      </c>
      <c r="T26" s="195"/>
    </row>
    <row r="27" spans="1:20" s="7" customFormat="1" ht="22.5" customHeight="1">
      <c r="A27" s="162" t="s">
        <v>443</v>
      </c>
      <c r="B27" s="163">
        <v>740000</v>
      </c>
      <c r="C27" s="164">
        <v>50</v>
      </c>
      <c r="D27" s="165">
        <v>0</v>
      </c>
      <c r="E27" s="91">
        <v>50</v>
      </c>
      <c r="F27" s="294">
        <v>0.0824</v>
      </c>
      <c r="G27" s="295">
        <v>0.0296</v>
      </c>
      <c r="H27" s="295">
        <v>0.0334</v>
      </c>
      <c r="I27" s="295">
        <v>0</v>
      </c>
      <c r="J27" s="295">
        <v>0</v>
      </c>
      <c r="K27" s="311">
        <v>0</v>
      </c>
      <c r="L27" s="296">
        <v>28200</v>
      </c>
      <c r="M27" s="297">
        <v>8880</v>
      </c>
      <c r="N27" s="297">
        <v>10200</v>
      </c>
      <c r="O27" s="297">
        <v>22680</v>
      </c>
      <c r="P27" s="297">
        <v>6960</v>
      </c>
      <c r="Q27" s="298">
        <v>5520</v>
      </c>
      <c r="R27" s="329">
        <v>140818</v>
      </c>
      <c r="S27" s="330">
        <v>79859</v>
      </c>
      <c r="T27" s="195"/>
    </row>
    <row r="28" spans="1:20" s="7" customFormat="1" ht="22.5" customHeight="1">
      <c r="A28" s="162" t="s">
        <v>444</v>
      </c>
      <c r="B28" s="163">
        <v>750000</v>
      </c>
      <c r="C28" s="164">
        <v>50</v>
      </c>
      <c r="D28" s="165">
        <v>0</v>
      </c>
      <c r="E28" s="91">
        <v>50</v>
      </c>
      <c r="F28" s="294">
        <v>0.0766</v>
      </c>
      <c r="G28" s="295">
        <v>0.0335</v>
      </c>
      <c r="H28" s="295">
        <v>0.0307</v>
      </c>
      <c r="I28" s="295">
        <v>0</v>
      </c>
      <c r="J28" s="295">
        <v>0</v>
      </c>
      <c r="K28" s="311">
        <v>0</v>
      </c>
      <c r="L28" s="296">
        <v>23090</v>
      </c>
      <c r="M28" s="297">
        <v>9210</v>
      </c>
      <c r="N28" s="297">
        <v>10280</v>
      </c>
      <c r="O28" s="297">
        <v>18910</v>
      </c>
      <c r="P28" s="297">
        <v>7550</v>
      </c>
      <c r="Q28" s="298">
        <v>5660</v>
      </c>
      <c r="R28" s="329">
        <v>161747</v>
      </c>
      <c r="S28" s="330">
        <v>89781</v>
      </c>
      <c r="T28" s="195"/>
    </row>
    <row r="29" spans="1:20" s="7" customFormat="1" ht="22.5" customHeight="1">
      <c r="A29" s="162" t="s">
        <v>494</v>
      </c>
      <c r="B29" s="163">
        <v>770000</v>
      </c>
      <c r="C29" s="164">
        <v>48</v>
      </c>
      <c r="D29" s="165">
        <v>0</v>
      </c>
      <c r="E29" s="91">
        <v>52</v>
      </c>
      <c r="F29" s="294">
        <v>0.092</v>
      </c>
      <c r="G29" s="295">
        <v>0.025</v>
      </c>
      <c r="H29" s="295">
        <v>0.022</v>
      </c>
      <c r="I29" s="295">
        <v>0</v>
      </c>
      <c r="J29" s="295">
        <v>0</v>
      </c>
      <c r="K29" s="311">
        <v>0</v>
      </c>
      <c r="L29" s="296">
        <v>28800</v>
      </c>
      <c r="M29" s="297">
        <v>8100</v>
      </c>
      <c r="N29" s="297">
        <v>8400</v>
      </c>
      <c r="O29" s="297">
        <v>24000</v>
      </c>
      <c r="P29" s="297">
        <v>6600</v>
      </c>
      <c r="Q29" s="298">
        <v>4800</v>
      </c>
      <c r="R29" s="329">
        <v>170031</v>
      </c>
      <c r="S29" s="330">
        <v>95840</v>
      </c>
      <c r="T29" s="195"/>
    </row>
    <row r="30" spans="1:20" s="7" customFormat="1" ht="22.5" customHeight="1">
      <c r="A30" s="162" t="s">
        <v>445</v>
      </c>
      <c r="B30" s="163">
        <v>770000</v>
      </c>
      <c r="C30" s="164">
        <v>50</v>
      </c>
      <c r="D30" s="165">
        <v>0</v>
      </c>
      <c r="E30" s="91">
        <v>50</v>
      </c>
      <c r="F30" s="294">
        <v>0.0835</v>
      </c>
      <c r="G30" s="295">
        <v>0.024</v>
      </c>
      <c r="H30" s="295">
        <v>0.0235</v>
      </c>
      <c r="I30" s="295">
        <v>0</v>
      </c>
      <c r="J30" s="295">
        <v>0</v>
      </c>
      <c r="K30" s="311">
        <v>0</v>
      </c>
      <c r="L30" s="296">
        <v>28800</v>
      </c>
      <c r="M30" s="297">
        <v>8400</v>
      </c>
      <c r="N30" s="297">
        <v>9100</v>
      </c>
      <c r="O30" s="297">
        <v>22300</v>
      </c>
      <c r="P30" s="297">
        <v>7100</v>
      </c>
      <c r="Q30" s="298">
        <v>5100</v>
      </c>
      <c r="R30" s="329">
        <v>197857</v>
      </c>
      <c r="S30" s="330">
        <v>111529</v>
      </c>
      <c r="T30" s="195"/>
    </row>
    <row r="31" spans="1:20" s="7" customFormat="1" ht="22.5" customHeight="1">
      <c r="A31" s="162" t="s">
        <v>446</v>
      </c>
      <c r="B31" s="485">
        <v>770000</v>
      </c>
      <c r="C31" s="486">
        <v>50</v>
      </c>
      <c r="D31" s="487">
        <v>0</v>
      </c>
      <c r="E31" s="488">
        <v>50</v>
      </c>
      <c r="F31" s="294">
        <v>0.0829</v>
      </c>
      <c r="G31" s="295">
        <v>0.0269</v>
      </c>
      <c r="H31" s="295">
        <v>0.0266</v>
      </c>
      <c r="I31" s="295">
        <v>0</v>
      </c>
      <c r="J31" s="295">
        <v>0</v>
      </c>
      <c r="K31" s="311">
        <v>0</v>
      </c>
      <c r="L31" s="489">
        <v>28600</v>
      </c>
      <c r="M31" s="490">
        <v>8900</v>
      </c>
      <c r="N31" s="490">
        <v>9900</v>
      </c>
      <c r="O31" s="490">
        <v>21700</v>
      </c>
      <c r="P31" s="490">
        <v>6800</v>
      </c>
      <c r="Q31" s="428">
        <v>5300</v>
      </c>
      <c r="R31" s="329">
        <v>169578</v>
      </c>
      <c r="S31" s="330">
        <v>95399</v>
      </c>
      <c r="T31" s="195"/>
    </row>
    <row r="32" spans="1:20" s="7" customFormat="1" ht="22.5" customHeight="1">
      <c r="A32" s="162" t="s">
        <v>409</v>
      </c>
      <c r="B32" s="163">
        <v>730000</v>
      </c>
      <c r="C32" s="164">
        <v>50</v>
      </c>
      <c r="D32" s="165">
        <v>0</v>
      </c>
      <c r="E32" s="91">
        <v>50</v>
      </c>
      <c r="F32" s="294">
        <v>0.0778</v>
      </c>
      <c r="G32" s="295">
        <v>0.0258</v>
      </c>
      <c r="H32" s="295">
        <v>0.0248</v>
      </c>
      <c r="I32" s="295">
        <v>0</v>
      </c>
      <c r="J32" s="295">
        <v>0</v>
      </c>
      <c r="K32" s="311">
        <v>0</v>
      </c>
      <c r="L32" s="296">
        <v>26820</v>
      </c>
      <c r="M32" s="297">
        <v>8180</v>
      </c>
      <c r="N32" s="297">
        <v>9540</v>
      </c>
      <c r="O32" s="297">
        <v>23000</v>
      </c>
      <c r="P32" s="297">
        <v>7020</v>
      </c>
      <c r="Q32" s="298">
        <v>5430</v>
      </c>
      <c r="R32" s="329">
        <v>185980</v>
      </c>
      <c r="S32" s="330">
        <v>96881</v>
      </c>
      <c r="T32" s="195"/>
    </row>
    <row r="33" spans="1:20" s="7" customFormat="1" ht="22.5" customHeight="1">
      <c r="A33" s="162" t="s">
        <v>410</v>
      </c>
      <c r="B33" s="163">
        <v>770000</v>
      </c>
      <c r="C33" s="164">
        <v>50</v>
      </c>
      <c r="D33" s="165">
        <v>0</v>
      </c>
      <c r="E33" s="91">
        <v>50</v>
      </c>
      <c r="F33" s="294">
        <v>0.0704</v>
      </c>
      <c r="G33" s="295">
        <v>0.0241</v>
      </c>
      <c r="H33" s="295">
        <v>0.0238</v>
      </c>
      <c r="I33" s="295">
        <v>0</v>
      </c>
      <c r="J33" s="295">
        <v>0</v>
      </c>
      <c r="K33" s="311">
        <v>0</v>
      </c>
      <c r="L33" s="296">
        <v>28100</v>
      </c>
      <c r="M33" s="297">
        <v>9600</v>
      </c>
      <c r="N33" s="297">
        <v>10700</v>
      </c>
      <c r="O33" s="297">
        <v>24700</v>
      </c>
      <c r="P33" s="297">
        <v>8000</v>
      </c>
      <c r="Q33" s="298">
        <v>6200</v>
      </c>
      <c r="R33" s="329"/>
      <c r="S33" s="330"/>
      <c r="T33" s="195"/>
    </row>
    <row r="34" spans="1:20" s="7" customFormat="1" ht="22.5" customHeight="1">
      <c r="A34" s="162" t="s">
        <v>411</v>
      </c>
      <c r="B34" s="163">
        <v>750000</v>
      </c>
      <c r="C34" s="164">
        <v>50</v>
      </c>
      <c r="D34" s="165">
        <v>0</v>
      </c>
      <c r="E34" s="91">
        <v>50</v>
      </c>
      <c r="F34" s="294">
        <v>0.0769</v>
      </c>
      <c r="G34" s="295">
        <v>0.0228</v>
      </c>
      <c r="H34" s="295">
        <v>0.0241</v>
      </c>
      <c r="I34" s="295">
        <v>0</v>
      </c>
      <c r="J34" s="295">
        <v>0</v>
      </c>
      <c r="K34" s="311">
        <v>0</v>
      </c>
      <c r="L34" s="296">
        <v>28063</v>
      </c>
      <c r="M34" s="297">
        <v>8272</v>
      </c>
      <c r="N34" s="297">
        <v>8300</v>
      </c>
      <c r="O34" s="297">
        <v>23591</v>
      </c>
      <c r="P34" s="297">
        <v>6950</v>
      </c>
      <c r="Q34" s="298">
        <v>4702</v>
      </c>
      <c r="R34" s="329">
        <v>196927</v>
      </c>
      <c r="S34" s="330">
        <v>105315</v>
      </c>
      <c r="T34" s="195"/>
    </row>
    <row r="35" spans="1:20" s="7" customFormat="1" ht="22.5" customHeight="1">
      <c r="A35" s="162" t="s">
        <v>447</v>
      </c>
      <c r="B35" s="163">
        <v>770000</v>
      </c>
      <c r="C35" s="164">
        <v>50</v>
      </c>
      <c r="D35" s="165">
        <v>0</v>
      </c>
      <c r="E35" s="91">
        <v>50</v>
      </c>
      <c r="F35" s="294">
        <v>0.0765</v>
      </c>
      <c r="G35" s="295">
        <v>0.0265</v>
      </c>
      <c r="H35" s="295">
        <v>0.027</v>
      </c>
      <c r="I35" s="295">
        <v>0</v>
      </c>
      <c r="J35" s="295">
        <v>0</v>
      </c>
      <c r="K35" s="311">
        <v>0</v>
      </c>
      <c r="L35" s="296">
        <v>27240</v>
      </c>
      <c r="M35" s="297">
        <v>9000</v>
      </c>
      <c r="N35" s="297">
        <v>8880</v>
      </c>
      <c r="O35" s="297">
        <v>21720</v>
      </c>
      <c r="P35" s="297">
        <v>7200</v>
      </c>
      <c r="Q35" s="298">
        <v>4920</v>
      </c>
      <c r="R35" s="329"/>
      <c r="S35" s="330"/>
      <c r="T35" s="195"/>
    </row>
    <row r="36" spans="1:20" s="7" customFormat="1" ht="22.5" customHeight="1">
      <c r="A36" s="162" t="s">
        <v>406</v>
      </c>
      <c r="B36" s="163">
        <v>770000</v>
      </c>
      <c r="C36" s="164">
        <v>48</v>
      </c>
      <c r="D36" s="165">
        <v>0</v>
      </c>
      <c r="E36" s="91">
        <v>52</v>
      </c>
      <c r="F36" s="294">
        <v>0.086</v>
      </c>
      <c r="G36" s="295">
        <v>0.0305</v>
      </c>
      <c r="H36" s="295">
        <v>0.0306</v>
      </c>
      <c r="I36" s="295">
        <v>0</v>
      </c>
      <c r="J36" s="295">
        <v>0</v>
      </c>
      <c r="K36" s="311">
        <v>0</v>
      </c>
      <c r="L36" s="296">
        <v>23040</v>
      </c>
      <c r="M36" s="297">
        <v>7680</v>
      </c>
      <c r="N36" s="297">
        <v>14760</v>
      </c>
      <c r="O36" s="297">
        <v>30960</v>
      </c>
      <c r="P36" s="297">
        <v>10320</v>
      </c>
      <c r="Q36" s="298">
        <v>0</v>
      </c>
      <c r="R36" s="329">
        <v>166887</v>
      </c>
      <c r="S36" s="330">
        <v>95171</v>
      </c>
      <c r="T36" s="195"/>
    </row>
    <row r="37" spans="1:20" s="7" customFormat="1" ht="22.5" customHeight="1">
      <c r="A37" s="162" t="s">
        <v>448</v>
      </c>
      <c r="B37" s="485">
        <v>670000</v>
      </c>
      <c r="C37" s="486">
        <v>50</v>
      </c>
      <c r="D37" s="487">
        <v>0</v>
      </c>
      <c r="E37" s="488">
        <v>50</v>
      </c>
      <c r="F37" s="294">
        <v>0.088</v>
      </c>
      <c r="G37" s="295">
        <v>0.026</v>
      </c>
      <c r="H37" s="295">
        <v>0.023</v>
      </c>
      <c r="I37" s="295">
        <v>0</v>
      </c>
      <c r="J37" s="295">
        <v>0</v>
      </c>
      <c r="K37" s="311">
        <v>0</v>
      </c>
      <c r="L37" s="489">
        <v>27360</v>
      </c>
      <c r="M37" s="490">
        <v>8400</v>
      </c>
      <c r="N37" s="490">
        <v>8880</v>
      </c>
      <c r="O37" s="490">
        <v>24120</v>
      </c>
      <c r="P37" s="490">
        <v>7080</v>
      </c>
      <c r="Q37" s="428">
        <v>5160</v>
      </c>
      <c r="R37" s="329">
        <v>179406</v>
      </c>
      <c r="S37" s="330">
        <v>96108</v>
      </c>
      <c r="T37" s="195"/>
    </row>
    <row r="38" spans="1:20" s="7" customFormat="1" ht="22.5" customHeight="1">
      <c r="A38" s="162" t="s">
        <v>412</v>
      </c>
      <c r="B38" s="163">
        <v>770000</v>
      </c>
      <c r="C38" s="164">
        <v>50</v>
      </c>
      <c r="D38" s="165">
        <v>0</v>
      </c>
      <c r="E38" s="91">
        <v>50</v>
      </c>
      <c r="F38" s="294">
        <v>0.0975</v>
      </c>
      <c r="G38" s="295">
        <v>0.0243</v>
      </c>
      <c r="H38" s="295">
        <v>0.0268</v>
      </c>
      <c r="I38" s="295">
        <v>0</v>
      </c>
      <c r="J38" s="295">
        <v>0</v>
      </c>
      <c r="K38" s="311">
        <v>0</v>
      </c>
      <c r="L38" s="296">
        <v>31220</v>
      </c>
      <c r="M38" s="297">
        <v>8500</v>
      </c>
      <c r="N38" s="297">
        <v>16300</v>
      </c>
      <c r="O38" s="297">
        <v>25660</v>
      </c>
      <c r="P38" s="297">
        <v>6700</v>
      </c>
      <c r="Q38" s="298">
        <v>0</v>
      </c>
      <c r="R38" s="329">
        <v>180412</v>
      </c>
      <c r="S38" s="330">
        <v>100135</v>
      </c>
      <c r="T38" s="195"/>
    </row>
    <row r="39" spans="1:20" s="7" customFormat="1" ht="22.5" customHeight="1">
      <c r="A39" s="162" t="s">
        <v>449</v>
      </c>
      <c r="B39" s="163">
        <v>730000</v>
      </c>
      <c r="C39" s="164">
        <v>50</v>
      </c>
      <c r="D39" s="165">
        <v>0</v>
      </c>
      <c r="E39" s="91">
        <v>50</v>
      </c>
      <c r="F39" s="294">
        <v>0.09</v>
      </c>
      <c r="G39" s="295">
        <v>0.025</v>
      </c>
      <c r="H39" s="295">
        <v>0.026</v>
      </c>
      <c r="I39" s="295">
        <v>0</v>
      </c>
      <c r="J39" s="295">
        <v>0</v>
      </c>
      <c r="K39" s="311">
        <v>0</v>
      </c>
      <c r="L39" s="296">
        <v>26780</v>
      </c>
      <c r="M39" s="297">
        <v>7860</v>
      </c>
      <c r="N39" s="297">
        <v>9410</v>
      </c>
      <c r="O39" s="297">
        <v>23880</v>
      </c>
      <c r="P39" s="297">
        <v>6330</v>
      </c>
      <c r="Q39" s="298">
        <v>5110</v>
      </c>
      <c r="R39" s="329">
        <v>151918</v>
      </c>
      <c r="S39" s="330">
        <v>86332</v>
      </c>
      <c r="T39" s="195"/>
    </row>
    <row r="40" spans="1:20" s="7" customFormat="1" ht="22.5" customHeight="1">
      <c r="A40" s="162" t="s">
        <v>450</v>
      </c>
      <c r="B40" s="163">
        <v>690000</v>
      </c>
      <c r="C40" s="164">
        <v>50</v>
      </c>
      <c r="D40" s="165">
        <v>0</v>
      </c>
      <c r="E40" s="91">
        <v>50</v>
      </c>
      <c r="F40" s="294">
        <v>0.093</v>
      </c>
      <c r="G40" s="295">
        <v>0.0332</v>
      </c>
      <c r="H40" s="295">
        <v>0.0312</v>
      </c>
      <c r="I40" s="295">
        <v>0</v>
      </c>
      <c r="J40" s="295">
        <v>0</v>
      </c>
      <c r="K40" s="311">
        <v>0</v>
      </c>
      <c r="L40" s="296">
        <v>24000</v>
      </c>
      <c r="M40" s="297">
        <v>8000</v>
      </c>
      <c r="N40" s="297">
        <v>9800</v>
      </c>
      <c r="O40" s="297">
        <v>20350</v>
      </c>
      <c r="P40" s="297">
        <v>6950</v>
      </c>
      <c r="Q40" s="298">
        <v>5400</v>
      </c>
      <c r="R40" s="329">
        <v>154817</v>
      </c>
      <c r="S40" s="330">
        <v>85636</v>
      </c>
      <c r="T40" s="195"/>
    </row>
    <row r="41" spans="1:20" s="7" customFormat="1" ht="22.5" customHeight="1">
      <c r="A41" s="162" t="s">
        <v>451</v>
      </c>
      <c r="B41" s="163">
        <v>730000</v>
      </c>
      <c r="C41" s="164">
        <v>48</v>
      </c>
      <c r="D41" s="165">
        <v>0</v>
      </c>
      <c r="E41" s="91">
        <v>52</v>
      </c>
      <c r="F41" s="294">
        <v>0.108</v>
      </c>
      <c r="G41" s="295">
        <v>0.0192</v>
      </c>
      <c r="H41" s="295">
        <v>0.0128</v>
      </c>
      <c r="I41" s="295">
        <v>0</v>
      </c>
      <c r="J41" s="295">
        <v>0</v>
      </c>
      <c r="K41" s="311">
        <v>0</v>
      </c>
      <c r="L41" s="296">
        <v>30300</v>
      </c>
      <c r="M41" s="297">
        <v>5300</v>
      </c>
      <c r="N41" s="297">
        <v>7300</v>
      </c>
      <c r="O41" s="297">
        <v>33500</v>
      </c>
      <c r="P41" s="297">
        <v>5500</v>
      </c>
      <c r="Q41" s="298">
        <v>4000</v>
      </c>
      <c r="R41" s="329">
        <v>170574</v>
      </c>
      <c r="S41" s="330">
        <v>92421</v>
      </c>
      <c r="T41" s="195"/>
    </row>
    <row r="42" spans="1:20" s="7" customFormat="1" ht="22.5" customHeight="1">
      <c r="A42" s="162" t="s">
        <v>452</v>
      </c>
      <c r="B42" s="163">
        <v>730000</v>
      </c>
      <c r="C42" s="164">
        <v>40</v>
      </c>
      <c r="D42" s="165">
        <v>10</v>
      </c>
      <c r="E42" s="91">
        <v>50</v>
      </c>
      <c r="F42" s="294">
        <v>0.091</v>
      </c>
      <c r="G42" s="295">
        <v>0.023</v>
      </c>
      <c r="H42" s="295">
        <v>0.02</v>
      </c>
      <c r="I42" s="295">
        <v>0.23</v>
      </c>
      <c r="J42" s="295">
        <v>0</v>
      </c>
      <c r="K42" s="311">
        <v>0.09</v>
      </c>
      <c r="L42" s="296">
        <v>25000</v>
      </c>
      <c r="M42" s="297">
        <v>7100</v>
      </c>
      <c r="N42" s="297">
        <v>9300</v>
      </c>
      <c r="O42" s="297">
        <v>23000</v>
      </c>
      <c r="P42" s="297">
        <v>5900</v>
      </c>
      <c r="Q42" s="298">
        <v>5200</v>
      </c>
      <c r="R42" s="329">
        <v>202881</v>
      </c>
      <c r="S42" s="330">
        <v>119223</v>
      </c>
      <c r="T42" s="195"/>
    </row>
    <row r="43" spans="1:20" s="7" customFormat="1" ht="22.5" customHeight="1">
      <c r="A43" s="162" t="s">
        <v>453</v>
      </c>
      <c r="B43" s="163">
        <v>750000</v>
      </c>
      <c r="C43" s="164">
        <v>50</v>
      </c>
      <c r="D43" s="165">
        <v>0</v>
      </c>
      <c r="E43" s="91">
        <v>50</v>
      </c>
      <c r="F43" s="294">
        <v>0.105</v>
      </c>
      <c r="G43" s="295">
        <v>0.024</v>
      </c>
      <c r="H43" s="295">
        <v>0.025</v>
      </c>
      <c r="I43" s="295">
        <v>0</v>
      </c>
      <c r="J43" s="295">
        <v>0</v>
      </c>
      <c r="K43" s="311">
        <v>0</v>
      </c>
      <c r="L43" s="296">
        <v>29640</v>
      </c>
      <c r="M43" s="297">
        <v>6240</v>
      </c>
      <c r="N43" s="297">
        <v>8880</v>
      </c>
      <c r="O43" s="297">
        <v>25200</v>
      </c>
      <c r="P43" s="297">
        <v>4920</v>
      </c>
      <c r="Q43" s="298">
        <v>5040</v>
      </c>
      <c r="R43" s="329"/>
      <c r="S43" s="330"/>
      <c r="T43" s="195"/>
    </row>
    <row r="44" spans="1:20" s="7" customFormat="1" ht="22.5" customHeight="1">
      <c r="A44" s="162" t="s">
        <v>413</v>
      </c>
      <c r="B44" s="163">
        <v>740000</v>
      </c>
      <c r="C44" s="164">
        <v>45</v>
      </c>
      <c r="D44" s="165">
        <v>0</v>
      </c>
      <c r="E44" s="91">
        <v>55</v>
      </c>
      <c r="F44" s="294">
        <v>0.069</v>
      </c>
      <c r="G44" s="295">
        <v>0.032</v>
      </c>
      <c r="H44" s="295">
        <v>0.028</v>
      </c>
      <c r="I44" s="295">
        <v>0</v>
      </c>
      <c r="J44" s="295">
        <v>0</v>
      </c>
      <c r="K44" s="311">
        <v>0</v>
      </c>
      <c r="L44" s="296">
        <v>20150</v>
      </c>
      <c r="M44" s="297">
        <v>8710</v>
      </c>
      <c r="N44" s="297">
        <v>7100</v>
      </c>
      <c r="O44" s="297">
        <v>21530</v>
      </c>
      <c r="P44" s="297">
        <v>9310</v>
      </c>
      <c r="Q44" s="298">
        <v>5230</v>
      </c>
      <c r="R44" s="329">
        <v>135877</v>
      </c>
      <c r="S44" s="330">
        <v>70525</v>
      </c>
      <c r="T44" s="195"/>
    </row>
    <row r="45" spans="1:20" s="7" customFormat="1" ht="22.5" customHeight="1">
      <c r="A45" s="162" t="s">
        <v>414</v>
      </c>
      <c r="B45" s="163">
        <v>750000</v>
      </c>
      <c r="C45" s="164">
        <v>50</v>
      </c>
      <c r="D45" s="165">
        <v>0</v>
      </c>
      <c r="E45" s="91">
        <v>50</v>
      </c>
      <c r="F45" s="294">
        <v>0.0752</v>
      </c>
      <c r="G45" s="295">
        <v>0.0237</v>
      </c>
      <c r="H45" s="295">
        <v>0.0266</v>
      </c>
      <c r="I45" s="295">
        <v>0</v>
      </c>
      <c r="J45" s="295">
        <v>0</v>
      </c>
      <c r="K45" s="311">
        <v>0</v>
      </c>
      <c r="L45" s="296">
        <v>26180</v>
      </c>
      <c r="M45" s="297">
        <v>8130</v>
      </c>
      <c r="N45" s="297">
        <v>9680</v>
      </c>
      <c r="O45" s="297">
        <v>22650</v>
      </c>
      <c r="P45" s="297">
        <v>7020</v>
      </c>
      <c r="Q45" s="298">
        <v>5480</v>
      </c>
      <c r="R45" s="329">
        <v>184146</v>
      </c>
      <c r="S45" s="330">
        <v>97510</v>
      </c>
      <c r="T45" s="195"/>
    </row>
    <row r="46" spans="1:20" s="7" customFormat="1" ht="22.5" customHeight="1">
      <c r="A46" s="162" t="s">
        <v>454</v>
      </c>
      <c r="B46" s="163">
        <v>580000</v>
      </c>
      <c r="C46" s="352">
        <v>36</v>
      </c>
      <c r="D46" s="353">
        <v>8.7</v>
      </c>
      <c r="E46" s="354">
        <v>55.3</v>
      </c>
      <c r="F46" s="294">
        <v>0.072</v>
      </c>
      <c r="G46" s="295">
        <v>0.019</v>
      </c>
      <c r="H46" s="295">
        <v>0.02</v>
      </c>
      <c r="I46" s="295">
        <v>0.4</v>
      </c>
      <c r="J46" s="295">
        <v>0.1</v>
      </c>
      <c r="K46" s="311">
        <v>0.049</v>
      </c>
      <c r="L46" s="296">
        <v>24940</v>
      </c>
      <c r="M46" s="297">
        <v>6400</v>
      </c>
      <c r="N46" s="297">
        <v>7500</v>
      </c>
      <c r="O46" s="297">
        <v>31890</v>
      </c>
      <c r="P46" s="297">
        <v>8200</v>
      </c>
      <c r="Q46" s="298">
        <v>4500</v>
      </c>
      <c r="R46" s="329"/>
      <c r="S46" s="330"/>
      <c r="T46" s="195"/>
    </row>
    <row r="47" spans="1:20" s="7" customFormat="1" ht="22.5" customHeight="1">
      <c r="A47" s="162" t="s">
        <v>455</v>
      </c>
      <c r="B47" s="163">
        <v>770000</v>
      </c>
      <c r="C47" s="164">
        <v>50</v>
      </c>
      <c r="D47" s="165">
        <v>0</v>
      </c>
      <c r="E47" s="91">
        <v>50</v>
      </c>
      <c r="F47" s="294">
        <v>0.093</v>
      </c>
      <c r="G47" s="295">
        <v>0.027</v>
      </c>
      <c r="H47" s="295">
        <v>0.031</v>
      </c>
      <c r="I47" s="295">
        <v>0</v>
      </c>
      <c r="J47" s="295">
        <v>0</v>
      </c>
      <c r="K47" s="311">
        <v>0</v>
      </c>
      <c r="L47" s="296">
        <v>27800</v>
      </c>
      <c r="M47" s="297">
        <v>8100</v>
      </c>
      <c r="N47" s="297">
        <v>11000</v>
      </c>
      <c r="O47" s="297">
        <v>23300</v>
      </c>
      <c r="P47" s="297">
        <v>6700</v>
      </c>
      <c r="Q47" s="298">
        <v>6700</v>
      </c>
      <c r="R47" s="329">
        <v>151597</v>
      </c>
      <c r="S47" s="330">
        <v>82722</v>
      </c>
      <c r="T47" s="195"/>
    </row>
    <row r="48" spans="1:20" s="7" customFormat="1" ht="22.5" customHeight="1" thickBot="1">
      <c r="A48" s="584" t="s">
        <v>415</v>
      </c>
      <c r="B48" s="585">
        <v>770000</v>
      </c>
      <c r="C48" s="586">
        <v>40</v>
      </c>
      <c r="D48" s="587">
        <v>10</v>
      </c>
      <c r="E48" s="588">
        <v>50</v>
      </c>
      <c r="F48" s="589">
        <v>0.08</v>
      </c>
      <c r="G48" s="590">
        <v>0.0253</v>
      </c>
      <c r="H48" s="590">
        <v>0.0285</v>
      </c>
      <c r="I48" s="590">
        <v>0.4137</v>
      </c>
      <c r="J48" s="590">
        <v>0.1308</v>
      </c>
      <c r="K48" s="591">
        <v>0.1325</v>
      </c>
      <c r="L48" s="592">
        <v>29250</v>
      </c>
      <c r="M48" s="593">
        <v>9020</v>
      </c>
      <c r="N48" s="593">
        <v>10000</v>
      </c>
      <c r="O48" s="593">
        <v>22550</v>
      </c>
      <c r="P48" s="593">
        <v>6980</v>
      </c>
      <c r="Q48" s="594">
        <v>5400</v>
      </c>
      <c r="R48" s="595"/>
      <c r="S48" s="596"/>
      <c r="T48" s="195"/>
    </row>
    <row r="49" spans="1:20" ht="22.5" customHeight="1" thickBot="1" thickTop="1">
      <c r="A49" s="312" t="s">
        <v>472</v>
      </c>
      <c r="B49" s="313">
        <f>AVERAGE(B6:B48)</f>
        <v>752093.023255814</v>
      </c>
      <c r="C49" s="314">
        <f aca="true" t="shared" si="0" ref="C49:Q49">AVERAGE(C6:C48)</f>
        <v>48.55813953488372</v>
      </c>
      <c r="D49" s="315">
        <f t="shared" si="0"/>
        <v>0.9</v>
      </c>
      <c r="E49" s="316">
        <f t="shared" si="0"/>
        <v>50.40232558139535</v>
      </c>
      <c r="F49" s="317">
        <f t="shared" si="0"/>
        <v>0.0804219512195122</v>
      </c>
      <c r="G49" s="318">
        <f t="shared" si="0"/>
        <v>0.025175609756097568</v>
      </c>
      <c r="H49" s="318">
        <f t="shared" si="0"/>
        <v>0.02460731707317074</v>
      </c>
      <c r="I49" s="318">
        <f t="shared" si="0"/>
        <v>0.0337</v>
      </c>
      <c r="J49" s="318">
        <f t="shared" si="0"/>
        <v>0.007873170731707317</v>
      </c>
      <c r="K49" s="319">
        <f t="shared" si="0"/>
        <v>0.009060975609756097</v>
      </c>
      <c r="L49" s="314">
        <f t="shared" si="0"/>
        <v>26000.48780487805</v>
      </c>
      <c r="M49" s="315">
        <f t="shared" si="0"/>
        <v>7871.90243902439</v>
      </c>
      <c r="N49" s="315">
        <f t="shared" si="0"/>
        <v>10049.19512195122</v>
      </c>
      <c r="O49" s="315">
        <f t="shared" si="0"/>
        <v>24254.243902439026</v>
      </c>
      <c r="P49" s="315">
        <f t="shared" si="0"/>
        <v>7272.975609756098</v>
      </c>
      <c r="Q49" s="316">
        <f t="shared" si="0"/>
        <v>4449.90243902439</v>
      </c>
      <c r="R49" s="180">
        <f>AVERAGE(R6:R48)</f>
        <v>167630.53846153847</v>
      </c>
      <c r="S49" s="181">
        <f>AVERAGE(S6:S48)</f>
        <v>94560.61538461539</v>
      </c>
      <c r="T49" s="195"/>
    </row>
    <row r="50" spans="1:19" ht="21" customHeight="1">
      <c r="A50" s="18"/>
      <c r="B50" s="682"/>
      <c r="C50" s="682"/>
      <c r="D50" s="682"/>
      <c r="E50" s="682"/>
      <c r="F50" s="682"/>
      <c r="G50" s="682"/>
      <c r="H50" s="682"/>
      <c r="I50" s="682"/>
      <c r="J50" s="682"/>
      <c r="K50" s="682"/>
      <c r="L50" s="29"/>
      <c r="M50" s="29"/>
      <c r="N50" s="29"/>
      <c r="O50" s="29"/>
      <c r="P50" s="29"/>
      <c r="Q50" s="18"/>
      <c r="R50" s="18"/>
      <c r="S50" s="17"/>
    </row>
    <row r="51" spans="1:19" ht="13.5" customHeight="1">
      <c r="A51" s="19"/>
      <c r="B51" s="19"/>
      <c r="C51" s="19"/>
      <c r="D51" s="19"/>
      <c r="E51" s="19"/>
      <c r="F51" s="30"/>
      <c r="G51" s="30"/>
      <c r="H51" s="30"/>
      <c r="I51" s="30"/>
      <c r="J51" s="30"/>
      <c r="K51" s="30"/>
      <c r="L51" s="30"/>
      <c r="M51" s="30"/>
      <c r="N51" s="30"/>
      <c r="O51" s="30"/>
      <c r="P51" s="30"/>
      <c r="Q51" s="19"/>
      <c r="R51" s="19"/>
      <c r="S51" s="17"/>
    </row>
    <row r="52" spans="1:19" ht="15.75" customHeight="1">
      <c r="A52" s="20"/>
      <c r="B52" s="20"/>
      <c r="C52" s="20"/>
      <c r="D52" s="20"/>
      <c r="E52" s="20"/>
      <c r="F52" s="31"/>
      <c r="G52" s="31"/>
      <c r="H52" s="31"/>
      <c r="I52" s="31"/>
      <c r="J52" s="31"/>
      <c r="K52" s="31"/>
      <c r="L52" s="31"/>
      <c r="M52" s="31"/>
      <c r="N52" s="31"/>
      <c r="O52" s="31"/>
      <c r="P52" s="31"/>
      <c r="Q52" s="20"/>
      <c r="R52" s="20"/>
      <c r="S52" s="15"/>
    </row>
    <row r="53" spans="6:16" ht="13.5">
      <c r="F53" s="32"/>
      <c r="G53" s="32"/>
      <c r="H53" s="32"/>
      <c r="I53" s="32"/>
      <c r="J53" s="32"/>
      <c r="K53" s="32"/>
      <c r="L53" s="32"/>
      <c r="M53" s="32"/>
      <c r="N53" s="32"/>
      <c r="O53" s="32"/>
      <c r="P53" s="32"/>
    </row>
    <row r="54" spans="6:16" ht="13.5">
      <c r="F54" s="32"/>
      <c r="G54" s="32"/>
      <c r="H54" s="32"/>
      <c r="I54" s="32"/>
      <c r="J54" s="32"/>
      <c r="K54" s="32"/>
      <c r="L54" s="32"/>
      <c r="M54" s="32"/>
      <c r="N54" s="32"/>
      <c r="O54" s="32"/>
      <c r="P54" s="32"/>
    </row>
    <row r="55" spans="6:16" ht="13.5">
      <c r="F55" s="32"/>
      <c r="G55" s="32"/>
      <c r="H55" s="32"/>
      <c r="I55" s="32"/>
      <c r="J55" s="32"/>
      <c r="K55" s="32"/>
      <c r="L55" s="32"/>
      <c r="M55" s="32"/>
      <c r="N55" s="32"/>
      <c r="O55" s="32"/>
      <c r="P55" s="32"/>
    </row>
    <row r="56" spans="6:16" ht="13.5">
      <c r="F56" s="32"/>
      <c r="G56" s="32"/>
      <c r="H56" s="32"/>
      <c r="I56" s="32"/>
      <c r="J56" s="32"/>
      <c r="K56" s="32"/>
      <c r="L56" s="32"/>
      <c r="M56" s="32"/>
      <c r="N56" s="32"/>
      <c r="O56" s="32"/>
      <c r="P56" s="32"/>
    </row>
    <row r="57" spans="6:16" ht="13.5">
      <c r="F57" s="32"/>
      <c r="G57" s="32"/>
      <c r="H57" s="32"/>
      <c r="I57" s="32"/>
      <c r="J57" s="32"/>
      <c r="K57" s="32"/>
      <c r="L57" s="32"/>
      <c r="M57" s="32"/>
      <c r="N57" s="32"/>
      <c r="O57" s="32"/>
      <c r="P57" s="32"/>
    </row>
    <row r="58" spans="6:16" ht="13.5">
      <c r="F58" s="32"/>
      <c r="G58" s="32"/>
      <c r="H58" s="32"/>
      <c r="I58" s="32"/>
      <c r="J58" s="32"/>
      <c r="K58" s="32"/>
      <c r="L58" s="32"/>
      <c r="M58" s="32"/>
      <c r="N58" s="32"/>
      <c r="O58" s="32"/>
      <c r="P58" s="32"/>
    </row>
    <row r="59" spans="6:16" ht="13.5">
      <c r="F59" s="32"/>
      <c r="G59" s="32"/>
      <c r="H59" s="32"/>
      <c r="I59" s="32"/>
      <c r="J59" s="32"/>
      <c r="K59" s="32"/>
      <c r="L59" s="32"/>
      <c r="M59" s="32"/>
      <c r="N59" s="32"/>
      <c r="O59" s="32"/>
      <c r="P59" s="32"/>
    </row>
    <row r="60" spans="6:16" ht="13.5">
      <c r="F60" s="32"/>
      <c r="G60" s="32"/>
      <c r="H60" s="32"/>
      <c r="I60" s="32"/>
      <c r="J60" s="32"/>
      <c r="K60" s="32"/>
      <c r="L60" s="32"/>
      <c r="M60" s="32"/>
      <c r="N60" s="32"/>
      <c r="O60" s="32"/>
      <c r="P60" s="32"/>
    </row>
    <row r="61" spans="6:16" ht="13.5">
      <c r="F61" s="32"/>
      <c r="G61" s="32"/>
      <c r="H61" s="32"/>
      <c r="I61" s="32"/>
      <c r="J61" s="32"/>
      <c r="K61" s="32"/>
      <c r="L61" s="32"/>
      <c r="M61" s="32"/>
      <c r="N61" s="32"/>
      <c r="O61" s="32"/>
      <c r="P61" s="32"/>
    </row>
    <row r="62" spans="6:16" ht="13.5">
      <c r="F62" s="32"/>
      <c r="G62" s="32"/>
      <c r="H62" s="32"/>
      <c r="I62" s="32"/>
      <c r="J62" s="32"/>
      <c r="K62" s="32"/>
      <c r="L62" s="32"/>
      <c r="M62" s="32"/>
      <c r="N62" s="32"/>
      <c r="O62" s="32"/>
      <c r="P62" s="32"/>
    </row>
    <row r="63" spans="6:16" ht="13.5">
      <c r="F63" s="32"/>
      <c r="G63" s="32"/>
      <c r="H63" s="32"/>
      <c r="I63" s="32"/>
      <c r="J63" s="32"/>
      <c r="K63" s="32"/>
      <c r="L63" s="32"/>
      <c r="M63" s="32"/>
      <c r="N63" s="32"/>
      <c r="O63" s="32"/>
      <c r="P63" s="32"/>
    </row>
    <row r="64" spans="6:16" ht="13.5">
      <c r="F64" s="32"/>
      <c r="G64" s="32"/>
      <c r="H64" s="32"/>
      <c r="I64" s="32"/>
      <c r="J64" s="32"/>
      <c r="K64" s="32"/>
      <c r="L64" s="32"/>
      <c r="M64" s="32"/>
      <c r="N64" s="32"/>
      <c r="O64" s="32"/>
      <c r="P64" s="32"/>
    </row>
    <row r="65" spans="6:16" ht="13.5">
      <c r="F65" s="32"/>
      <c r="G65" s="32"/>
      <c r="H65" s="32"/>
      <c r="I65" s="32"/>
      <c r="J65" s="32"/>
      <c r="K65" s="32"/>
      <c r="L65" s="32"/>
      <c r="M65" s="32"/>
      <c r="N65" s="32"/>
      <c r="O65" s="32"/>
      <c r="P65" s="32"/>
    </row>
    <row r="66" spans="6:16" ht="13.5">
      <c r="F66" s="32"/>
      <c r="G66" s="32"/>
      <c r="H66" s="32"/>
      <c r="I66" s="32"/>
      <c r="J66" s="32"/>
      <c r="K66" s="32"/>
      <c r="L66" s="32"/>
      <c r="M66" s="32"/>
      <c r="N66" s="32"/>
      <c r="O66" s="32"/>
      <c r="P66" s="32"/>
    </row>
    <row r="67" spans="6:16" ht="13.5">
      <c r="F67" s="32"/>
      <c r="G67" s="32"/>
      <c r="H67" s="32"/>
      <c r="I67" s="32"/>
      <c r="J67" s="32"/>
      <c r="K67" s="32"/>
      <c r="L67" s="32"/>
      <c r="M67" s="32"/>
      <c r="N67" s="32"/>
      <c r="O67" s="32"/>
      <c r="P67" s="32"/>
    </row>
    <row r="68" spans="6:16" ht="13.5">
      <c r="F68" s="32"/>
      <c r="G68" s="32"/>
      <c r="H68" s="32"/>
      <c r="I68" s="32"/>
      <c r="J68" s="32"/>
      <c r="K68" s="32"/>
      <c r="L68" s="32"/>
      <c r="M68" s="32"/>
      <c r="N68" s="32"/>
      <c r="O68" s="32"/>
      <c r="P68" s="32"/>
    </row>
    <row r="69" spans="6:16" ht="13.5">
      <c r="F69" s="32"/>
      <c r="G69" s="32"/>
      <c r="H69" s="32"/>
      <c r="I69" s="32"/>
      <c r="J69" s="32"/>
      <c r="K69" s="32"/>
      <c r="L69" s="32"/>
      <c r="M69" s="32"/>
      <c r="N69" s="32"/>
      <c r="O69" s="32"/>
      <c r="P69" s="32"/>
    </row>
    <row r="70" spans="6:16" ht="13.5">
      <c r="F70" s="32"/>
      <c r="G70" s="32"/>
      <c r="H70" s="32"/>
      <c r="I70" s="32"/>
      <c r="J70" s="32"/>
      <c r="K70" s="32"/>
      <c r="L70" s="32"/>
      <c r="M70" s="32"/>
      <c r="N70" s="32"/>
      <c r="O70" s="32"/>
      <c r="P70" s="32"/>
    </row>
    <row r="71" spans="6:16" ht="13.5">
      <c r="F71" s="32"/>
      <c r="G71" s="32"/>
      <c r="H71" s="32"/>
      <c r="I71" s="32"/>
      <c r="J71" s="32"/>
      <c r="K71" s="32"/>
      <c r="L71" s="32"/>
      <c r="M71" s="32"/>
      <c r="N71" s="32"/>
      <c r="O71" s="32"/>
      <c r="P71" s="32"/>
    </row>
    <row r="72" spans="6:16" ht="13.5">
      <c r="F72" s="32"/>
      <c r="G72" s="32"/>
      <c r="H72" s="32"/>
      <c r="I72" s="32"/>
      <c r="J72" s="32"/>
      <c r="K72" s="32"/>
      <c r="L72" s="32"/>
      <c r="M72" s="32"/>
      <c r="N72" s="32"/>
      <c r="O72" s="32"/>
      <c r="P72" s="32"/>
    </row>
    <row r="73" spans="6:16" ht="13.5">
      <c r="F73" s="32"/>
      <c r="G73" s="32"/>
      <c r="H73" s="32"/>
      <c r="I73" s="32"/>
      <c r="J73" s="32"/>
      <c r="K73" s="32"/>
      <c r="L73" s="32"/>
      <c r="M73" s="32"/>
      <c r="N73" s="32"/>
      <c r="O73" s="32"/>
      <c r="P73" s="32"/>
    </row>
    <row r="74" spans="6:16" ht="13.5">
      <c r="F74" s="32"/>
      <c r="G74" s="32"/>
      <c r="H74" s="32"/>
      <c r="I74" s="32"/>
      <c r="J74" s="32"/>
      <c r="K74" s="32"/>
      <c r="L74" s="32"/>
      <c r="M74" s="32"/>
      <c r="N74" s="32"/>
      <c r="O74" s="32"/>
      <c r="P74" s="32"/>
    </row>
    <row r="75" spans="6:16" ht="13.5">
      <c r="F75" s="32"/>
      <c r="G75" s="32"/>
      <c r="H75" s="32"/>
      <c r="I75" s="32"/>
      <c r="J75" s="32"/>
      <c r="K75" s="32"/>
      <c r="L75" s="32"/>
      <c r="M75" s="32"/>
      <c r="N75" s="32"/>
      <c r="O75" s="32"/>
      <c r="P75" s="32"/>
    </row>
    <row r="76" spans="6:16" ht="13.5">
      <c r="F76" s="32"/>
      <c r="G76" s="32"/>
      <c r="H76" s="32"/>
      <c r="I76" s="32"/>
      <c r="J76" s="32"/>
      <c r="K76" s="32"/>
      <c r="L76" s="32"/>
      <c r="M76" s="32"/>
      <c r="N76" s="32"/>
      <c r="O76" s="32"/>
      <c r="P76" s="32"/>
    </row>
    <row r="77" spans="6:16" ht="13.5">
      <c r="F77" s="32"/>
      <c r="G77" s="32"/>
      <c r="H77" s="32"/>
      <c r="I77" s="32"/>
      <c r="J77" s="32"/>
      <c r="K77" s="32"/>
      <c r="L77" s="32"/>
      <c r="M77" s="32"/>
      <c r="N77" s="32"/>
      <c r="O77" s="32"/>
      <c r="P77" s="32"/>
    </row>
    <row r="78" spans="6:16" ht="13.5">
      <c r="F78" s="32"/>
      <c r="G78" s="32"/>
      <c r="H78" s="32"/>
      <c r="I78" s="32"/>
      <c r="J78" s="32"/>
      <c r="K78" s="32"/>
      <c r="L78" s="32"/>
      <c r="M78" s="32"/>
      <c r="N78" s="32"/>
      <c r="O78" s="32"/>
      <c r="P78" s="32"/>
    </row>
    <row r="79" spans="6:16" ht="13.5">
      <c r="F79" s="32"/>
      <c r="G79" s="32"/>
      <c r="H79" s="32"/>
      <c r="I79" s="32"/>
      <c r="J79" s="32"/>
      <c r="K79" s="32"/>
      <c r="L79" s="32"/>
      <c r="M79" s="32"/>
      <c r="N79" s="32"/>
      <c r="O79" s="32"/>
      <c r="P79" s="32"/>
    </row>
    <row r="80" spans="6:16" ht="13.5">
      <c r="F80" s="32"/>
      <c r="G80" s="32"/>
      <c r="H80" s="32"/>
      <c r="I80" s="32"/>
      <c r="J80" s="32"/>
      <c r="K80" s="32"/>
      <c r="L80" s="32"/>
      <c r="M80" s="32"/>
      <c r="N80" s="32"/>
      <c r="O80" s="32"/>
      <c r="P80" s="32"/>
    </row>
    <row r="81" spans="6:16" ht="13.5">
      <c r="F81" s="32"/>
      <c r="G81" s="32"/>
      <c r="H81" s="32"/>
      <c r="I81" s="32"/>
      <c r="J81" s="32"/>
      <c r="K81" s="32"/>
      <c r="L81" s="32"/>
      <c r="M81" s="32"/>
      <c r="N81" s="32"/>
      <c r="O81" s="32"/>
      <c r="P81" s="32"/>
    </row>
    <row r="82" spans="6:16" ht="13.5">
      <c r="F82" s="32"/>
      <c r="G82" s="32"/>
      <c r="H82" s="32"/>
      <c r="I82" s="32"/>
      <c r="J82" s="32"/>
      <c r="K82" s="32"/>
      <c r="L82" s="32"/>
      <c r="M82" s="32"/>
      <c r="N82" s="32"/>
      <c r="O82" s="32"/>
      <c r="P82" s="32"/>
    </row>
    <row r="83" spans="6:16" ht="13.5">
      <c r="F83" s="32"/>
      <c r="G83" s="32"/>
      <c r="H83" s="32"/>
      <c r="I83" s="32"/>
      <c r="J83" s="32"/>
      <c r="K83" s="32"/>
      <c r="L83" s="32"/>
      <c r="M83" s="32"/>
      <c r="N83" s="32"/>
      <c r="O83" s="32"/>
      <c r="P83" s="32"/>
    </row>
    <row r="84" spans="6:16" ht="13.5">
      <c r="F84" s="32"/>
      <c r="G84" s="32"/>
      <c r="H84" s="32"/>
      <c r="I84" s="32"/>
      <c r="J84" s="32"/>
      <c r="K84" s="32"/>
      <c r="L84" s="32"/>
      <c r="M84" s="32"/>
      <c r="N84" s="32"/>
      <c r="O84" s="32"/>
      <c r="P84" s="32"/>
    </row>
    <row r="85" spans="6:16" ht="13.5">
      <c r="F85" s="32"/>
      <c r="G85" s="32"/>
      <c r="H85" s="32"/>
      <c r="I85" s="32"/>
      <c r="J85" s="32"/>
      <c r="K85" s="32"/>
      <c r="L85" s="32"/>
      <c r="M85" s="32"/>
      <c r="N85" s="32"/>
      <c r="O85" s="32"/>
      <c r="P85" s="32"/>
    </row>
    <row r="86" spans="6:16" ht="13.5">
      <c r="F86" s="32"/>
      <c r="G86" s="32"/>
      <c r="H86" s="32"/>
      <c r="I86" s="32"/>
      <c r="J86" s="32"/>
      <c r="K86" s="32"/>
      <c r="L86" s="32"/>
      <c r="M86" s="32"/>
      <c r="N86" s="32"/>
      <c r="O86" s="32"/>
      <c r="P86" s="32"/>
    </row>
    <row r="87" spans="6:16" ht="13.5">
      <c r="F87" s="32"/>
      <c r="G87" s="32"/>
      <c r="H87" s="32"/>
      <c r="I87" s="32"/>
      <c r="J87" s="32"/>
      <c r="K87" s="32"/>
      <c r="L87" s="32"/>
      <c r="M87" s="32"/>
      <c r="N87" s="32"/>
      <c r="O87" s="32"/>
      <c r="P87" s="32"/>
    </row>
    <row r="88" spans="6:16" ht="13.5">
      <c r="F88" s="32"/>
      <c r="G88" s="32"/>
      <c r="H88" s="32"/>
      <c r="I88" s="32"/>
      <c r="J88" s="32"/>
      <c r="K88" s="32"/>
      <c r="L88" s="32"/>
      <c r="M88" s="32"/>
      <c r="N88" s="32"/>
      <c r="O88" s="32"/>
      <c r="P88" s="32"/>
    </row>
    <row r="89" spans="6:16" ht="13.5">
      <c r="F89" s="32"/>
      <c r="G89" s="32"/>
      <c r="H89" s="32"/>
      <c r="I89" s="32"/>
      <c r="J89" s="32"/>
      <c r="K89" s="32"/>
      <c r="L89" s="32"/>
      <c r="M89" s="32"/>
      <c r="N89" s="32"/>
      <c r="O89" s="32"/>
      <c r="P89" s="32"/>
    </row>
    <row r="90" spans="6:16" ht="13.5">
      <c r="F90" s="32"/>
      <c r="G90" s="32"/>
      <c r="H90" s="32"/>
      <c r="I90" s="32"/>
      <c r="J90" s="32"/>
      <c r="K90" s="32"/>
      <c r="L90" s="32"/>
      <c r="M90" s="32"/>
      <c r="N90" s="32"/>
      <c r="O90" s="32"/>
      <c r="P90" s="32"/>
    </row>
    <row r="91" spans="6:16" ht="13.5">
      <c r="F91" s="32"/>
      <c r="G91" s="32"/>
      <c r="H91" s="32"/>
      <c r="I91" s="32"/>
      <c r="J91" s="32"/>
      <c r="K91" s="32"/>
      <c r="L91" s="32"/>
      <c r="M91" s="32"/>
      <c r="N91" s="32"/>
      <c r="O91" s="32"/>
      <c r="P91" s="32"/>
    </row>
    <row r="92" spans="6:16" ht="13.5">
      <c r="F92" s="32"/>
      <c r="G92" s="32"/>
      <c r="H92" s="32"/>
      <c r="I92" s="32"/>
      <c r="J92" s="32"/>
      <c r="K92" s="32"/>
      <c r="L92" s="32"/>
      <c r="M92" s="32"/>
      <c r="N92" s="32"/>
      <c r="O92" s="32"/>
      <c r="P92" s="32"/>
    </row>
    <row r="93" spans="6:16" ht="13.5">
      <c r="F93" s="32"/>
      <c r="G93" s="32"/>
      <c r="H93" s="32"/>
      <c r="I93" s="32"/>
      <c r="J93" s="32"/>
      <c r="K93" s="32"/>
      <c r="L93" s="32"/>
      <c r="M93" s="32"/>
      <c r="N93" s="32"/>
      <c r="O93" s="32"/>
      <c r="P93" s="32"/>
    </row>
    <row r="94" spans="6:16" ht="13.5">
      <c r="F94" s="32"/>
      <c r="G94" s="32"/>
      <c r="H94" s="32"/>
      <c r="I94" s="32"/>
      <c r="J94" s="32"/>
      <c r="K94" s="32"/>
      <c r="L94" s="32"/>
      <c r="M94" s="32"/>
      <c r="N94" s="32"/>
      <c r="O94" s="32"/>
      <c r="P94" s="32"/>
    </row>
    <row r="95" spans="6:16" ht="13.5">
      <c r="F95" s="32"/>
      <c r="G95" s="32"/>
      <c r="H95" s="32"/>
      <c r="I95" s="32"/>
      <c r="J95" s="32"/>
      <c r="K95" s="32"/>
      <c r="L95" s="32"/>
      <c r="M95" s="32"/>
      <c r="N95" s="32"/>
      <c r="O95" s="32"/>
      <c r="P95" s="32"/>
    </row>
    <row r="96" spans="6:16" ht="13.5">
      <c r="F96" s="32"/>
      <c r="G96" s="32"/>
      <c r="H96" s="32"/>
      <c r="I96" s="32"/>
      <c r="J96" s="32"/>
      <c r="K96" s="32"/>
      <c r="L96" s="32"/>
      <c r="M96" s="32"/>
      <c r="N96" s="32"/>
      <c r="O96" s="32"/>
      <c r="P96" s="32"/>
    </row>
    <row r="97" spans="6:16" ht="13.5">
      <c r="F97" s="32"/>
      <c r="G97" s="32"/>
      <c r="H97" s="32"/>
      <c r="I97" s="32"/>
      <c r="J97" s="32"/>
      <c r="K97" s="32"/>
      <c r="L97" s="32"/>
      <c r="M97" s="32"/>
      <c r="N97" s="32"/>
      <c r="O97" s="32"/>
      <c r="P97" s="32"/>
    </row>
    <row r="98" spans="6:16" ht="13.5">
      <c r="F98" s="32"/>
      <c r="G98" s="32"/>
      <c r="H98" s="32"/>
      <c r="I98" s="32"/>
      <c r="J98" s="32"/>
      <c r="K98" s="32"/>
      <c r="L98" s="32"/>
      <c r="M98" s="32"/>
      <c r="N98" s="32"/>
      <c r="O98" s="32"/>
      <c r="P98" s="32"/>
    </row>
    <row r="99" spans="6:16" ht="13.5">
      <c r="F99" s="32"/>
      <c r="G99" s="32"/>
      <c r="H99" s="32"/>
      <c r="I99" s="32"/>
      <c r="J99" s="32"/>
      <c r="K99" s="32"/>
      <c r="L99" s="32"/>
      <c r="M99" s="32"/>
      <c r="N99" s="32"/>
      <c r="O99" s="32"/>
      <c r="P99" s="32"/>
    </row>
    <row r="100" spans="6:16" ht="13.5">
      <c r="F100" s="32"/>
      <c r="G100" s="32"/>
      <c r="H100" s="32"/>
      <c r="I100" s="32"/>
      <c r="J100" s="32"/>
      <c r="K100" s="32"/>
      <c r="L100" s="32"/>
      <c r="M100" s="32"/>
      <c r="N100" s="32"/>
      <c r="O100" s="32"/>
      <c r="P100" s="32"/>
    </row>
    <row r="101" spans="6:16" ht="13.5">
      <c r="F101" s="32"/>
      <c r="G101" s="32"/>
      <c r="H101" s="32"/>
      <c r="I101" s="32"/>
      <c r="J101" s="32"/>
      <c r="K101" s="32"/>
      <c r="L101" s="32"/>
      <c r="M101" s="32"/>
      <c r="N101" s="32"/>
      <c r="O101" s="32"/>
      <c r="P101" s="32"/>
    </row>
    <row r="102" spans="6:16" ht="13.5">
      <c r="F102" s="32"/>
      <c r="G102" s="32"/>
      <c r="H102" s="32"/>
      <c r="I102" s="32"/>
      <c r="J102" s="32"/>
      <c r="K102" s="32"/>
      <c r="L102" s="32"/>
      <c r="M102" s="32"/>
      <c r="N102" s="32"/>
      <c r="O102" s="32"/>
      <c r="P102" s="32"/>
    </row>
    <row r="103" spans="6:16" ht="13.5">
      <c r="F103" s="32"/>
      <c r="G103" s="32"/>
      <c r="H103" s="32"/>
      <c r="I103" s="32"/>
      <c r="J103" s="32"/>
      <c r="K103" s="32"/>
      <c r="L103" s="32"/>
      <c r="M103" s="32"/>
      <c r="N103" s="32"/>
      <c r="O103" s="32"/>
      <c r="P103" s="32"/>
    </row>
    <row r="104" spans="6:16" ht="13.5">
      <c r="F104" s="32"/>
      <c r="G104" s="32"/>
      <c r="H104" s="32"/>
      <c r="I104" s="32"/>
      <c r="J104" s="32"/>
      <c r="K104" s="32"/>
      <c r="L104" s="32"/>
      <c r="M104" s="32"/>
      <c r="N104" s="32"/>
      <c r="O104" s="32"/>
      <c r="P104" s="32"/>
    </row>
  </sheetData>
  <sheetProtection/>
  <mergeCells count="15">
    <mergeCell ref="B1:I1"/>
    <mergeCell ref="B50:K50"/>
    <mergeCell ref="B3:B5"/>
    <mergeCell ref="C3:E3"/>
    <mergeCell ref="F3:K3"/>
    <mergeCell ref="I4:K4"/>
    <mergeCell ref="A3:A5"/>
    <mergeCell ref="E4:E5"/>
    <mergeCell ref="C4:D4"/>
    <mergeCell ref="B2:S2"/>
    <mergeCell ref="F4:H4"/>
    <mergeCell ref="R3:S4"/>
    <mergeCell ref="L4:N4"/>
    <mergeCell ref="O4:Q4"/>
    <mergeCell ref="L3:Q3"/>
  </mergeCells>
  <printOptions/>
  <pageMargins left="0.3937007874015748" right="0.1968503937007874" top="0.7480314960629921" bottom="0.4330708661417323" header="0.5118110236220472" footer="0.2362204724409449"/>
  <pageSetup horizontalDpi="300" verticalDpi="300" orientation="portrait" paperSize="9" scale="72" r:id="rId1"/>
</worksheet>
</file>

<file path=xl/worksheets/sheet9.xml><?xml version="1.0" encoding="utf-8"?>
<worksheet xmlns="http://schemas.openxmlformats.org/spreadsheetml/2006/main" xmlns:r="http://schemas.openxmlformats.org/officeDocument/2006/relationships">
  <sheetPr>
    <pageSetUpPr fitToPage="1"/>
  </sheetPr>
  <dimension ref="A1:O55"/>
  <sheetViews>
    <sheetView zoomScalePageLayoutView="0" workbookViewId="0" topLeftCell="A1">
      <pane xSplit="1" ySplit="4" topLeftCell="I37" activePane="bottomRight" state="frozen"/>
      <selection pane="topLeft" activeCell="A1" sqref="A1"/>
      <selection pane="topRight" activeCell="C1" sqref="C1"/>
      <selection pane="bottomLeft" activeCell="A6" sqref="A6"/>
      <selection pane="bottomRight" activeCell="K39" sqref="K39"/>
    </sheetView>
  </sheetViews>
  <sheetFormatPr defaultColWidth="9.00390625" defaultRowHeight="13.5"/>
  <cols>
    <col min="1" max="1" width="13.50390625" style="1" customWidth="1"/>
    <col min="2" max="2" width="3.75390625" style="1" customWidth="1"/>
    <col min="3" max="7" width="3.625" style="1" customWidth="1"/>
    <col min="8" max="8" width="42.00390625" style="1" customWidth="1"/>
    <col min="9" max="9" width="29.00390625" style="1" customWidth="1"/>
    <col min="10" max="10" width="19.375" style="1" customWidth="1"/>
    <col min="11" max="11" width="10.125" style="0" customWidth="1"/>
    <col min="12" max="12" width="11.50390625" style="0" customWidth="1"/>
    <col min="13" max="13" width="8.50390625" style="0" customWidth="1"/>
    <col min="14" max="14" width="12.625" style="0" customWidth="1"/>
  </cols>
  <sheetData>
    <row r="1" spans="1:14" ht="21">
      <c r="A1" s="102" t="s">
        <v>19</v>
      </c>
      <c r="B1" s="6"/>
      <c r="C1" s="6"/>
      <c r="D1" s="6"/>
      <c r="E1" s="6"/>
      <c r="F1" s="6"/>
      <c r="G1" s="6"/>
      <c r="H1" s="6"/>
      <c r="I1" s="6"/>
      <c r="J1" s="6"/>
      <c r="K1" s="11"/>
      <c r="L1" s="11"/>
      <c r="M1" s="11"/>
      <c r="N1" s="11"/>
    </row>
    <row r="2" spans="1:13" ht="15" thickBot="1">
      <c r="A2" s="14"/>
      <c r="B2" s="14"/>
      <c r="C2" s="14"/>
      <c r="D2" s="14"/>
      <c r="E2" s="14"/>
      <c r="F2" s="14"/>
      <c r="G2" s="14"/>
      <c r="H2" s="21" t="s">
        <v>20</v>
      </c>
      <c r="I2" s="14"/>
      <c r="J2" s="53" t="s">
        <v>120</v>
      </c>
      <c r="K2" s="55"/>
      <c r="L2" s="55"/>
      <c r="M2" s="55"/>
    </row>
    <row r="3" spans="1:15" ht="17.25" customHeight="1">
      <c r="A3" s="56"/>
      <c r="B3" s="698" t="s">
        <v>481</v>
      </c>
      <c r="C3" s="695" t="s">
        <v>487</v>
      </c>
      <c r="D3" s="696"/>
      <c r="E3" s="696"/>
      <c r="F3" s="696"/>
      <c r="G3" s="696"/>
      <c r="H3" s="696"/>
      <c r="I3" s="696"/>
      <c r="J3" s="697"/>
      <c r="K3" s="701" t="s">
        <v>121</v>
      </c>
      <c r="L3" s="646"/>
      <c r="M3" s="646"/>
      <c r="N3" s="646"/>
      <c r="O3" s="647"/>
    </row>
    <row r="4" spans="1:15" ht="38.25" customHeight="1" thickBot="1">
      <c r="A4" s="58"/>
      <c r="B4" s="699"/>
      <c r="C4" s="277" t="s">
        <v>482</v>
      </c>
      <c r="D4" s="277" t="s">
        <v>483</v>
      </c>
      <c r="E4" s="276" t="s">
        <v>103</v>
      </c>
      <c r="F4" s="277" t="s">
        <v>484</v>
      </c>
      <c r="G4" s="277" t="s">
        <v>485</v>
      </c>
      <c r="H4" s="59" t="s">
        <v>486</v>
      </c>
      <c r="I4" s="59" t="s">
        <v>490</v>
      </c>
      <c r="J4" s="59" t="s">
        <v>491</v>
      </c>
      <c r="K4" s="60" t="s">
        <v>488</v>
      </c>
      <c r="L4" s="60" t="s">
        <v>492</v>
      </c>
      <c r="M4" s="60" t="s">
        <v>493</v>
      </c>
      <c r="N4" s="60" t="s">
        <v>489</v>
      </c>
      <c r="O4" s="93" t="s">
        <v>386</v>
      </c>
    </row>
    <row r="5" spans="1:15" s="7" customFormat="1" ht="57" customHeight="1">
      <c r="A5" s="409" t="s">
        <v>464</v>
      </c>
      <c r="B5" s="410" t="s">
        <v>29</v>
      </c>
      <c r="C5" s="411" t="s">
        <v>30</v>
      </c>
      <c r="D5" s="411" t="s">
        <v>30</v>
      </c>
      <c r="E5" s="411" t="s">
        <v>30</v>
      </c>
      <c r="F5" s="411"/>
      <c r="G5" s="411"/>
      <c r="H5" s="412" t="s">
        <v>198</v>
      </c>
      <c r="I5" s="412" t="s">
        <v>32</v>
      </c>
      <c r="J5" s="412" t="s">
        <v>199</v>
      </c>
      <c r="K5" s="520"/>
      <c r="L5" s="520">
        <f>'保険証発行状況'!O7</f>
        <v>486467</v>
      </c>
      <c r="M5" s="523">
        <f aca="true" t="shared" si="0" ref="M5:M48">K5/L5</f>
        <v>0</v>
      </c>
      <c r="N5" s="513"/>
      <c r="O5" s="516"/>
    </row>
    <row r="6" spans="1:15" s="7" customFormat="1" ht="56.25" customHeight="1">
      <c r="A6" s="57" t="s">
        <v>417</v>
      </c>
      <c r="B6" s="46" t="s">
        <v>29</v>
      </c>
      <c r="C6" s="47" t="s">
        <v>30</v>
      </c>
      <c r="D6" s="47" t="s">
        <v>30</v>
      </c>
      <c r="E6" s="47" t="s">
        <v>30</v>
      </c>
      <c r="F6" s="47" t="s">
        <v>30</v>
      </c>
      <c r="G6" s="47"/>
      <c r="H6" s="370"/>
      <c r="I6" s="48" t="s">
        <v>33</v>
      </c>
      <c r="J6" s="48" t="s">
        <v>180</v>
      </c>
      <c r="K6" s="521">
        <v>8443</v>
      </c>
      <c r="L6" s="520">
        <f>'保険証発行状況'!O8</f>
        <v>63317</v>
      </c>
      <c r="M6" s="523">
        <f t="shared" si="0"/>
        <v>0.13334491526762166</v>
      </c>
      <c r="N6" s="514">
        <v>337661312</v>
      </c>
      <c r="O6" s="516">
        <f aca="true" t="shared" si="1" ref="O6:O48">N6/K6</f>
        <v>39993.04891626199</v>
      </c>
    </row>
    <row r="7" spans="1:15" s="7" customFormat="1" ht="110.25" customHeight="1">
      <c r="A7" s="57" t="s">
        <v>418</v>
      </c>
      <c r="B7" s="46" t="s">
        <v>29</v>
      </c>
      <c r="C7" s="47" t="s">
        <v>30</v>
      </c>
      <c r="D7" s="47" t="s">
        <v>30</v>
      </c>
      <c r="E7" s="47" t="s">
        <v>34</v>
      </c>
      <c r="F7" s="47"/>
      <c r="G7" s="47"/>
      <c r="H7" s="331" t="s">
        <v>35</v>
      </c>
      <c r="I7" s="48" t="s">
        <v>36</v>
      </c>
      <c r="J7" s="48" t="s">
        <v>37</v>
      </c>
      <c r="K7" s="520"/>
      <c r="L7" s="520">
        <f>'保険証発行状況'!O9</f>
        <v>15691</v>
      </c>
      <c r="M7" s="523"/>
      <c r="N7" s="514"/>
      <c r="O7" s="516"/>
    </row>
    <row r="8" spans="1:15" s="7" customFormat="1" ht="54.75" customHeight="1">
      <c r="A8" s="57" t="s">
        <v>405</v>
      </c>
      <c r="B8" s="46" t="s">
        <v>29</v>
      </c>
      <c r="C8" s="47" t="s">
        <v>28</v>
      </c>
      <c r="D8" s="47" t="s">
        <v>28</v>
      </c>
      <c r="E8" s="47" t="s">
        <v>28</v>
      </c>
      <c r="F8" s="47"/>
      <c r="G8" s="47"/>
      <c r="H8" s="48"/>
      <c r="I8" s="48" t="s">
        <v>31</v>
      </c>
      <c r="J8" s="48" t="s">
        <v>130</v>
      </c>
      <c r="K8" s="521">
        <v>0</v>
      </c>
      <c r="L8" s="520">
        <f>'保険証発行状況'!O10</f>
        <v>3561</v>
      </c>
      <c r="M8" s="523">
        <f t="shared" si="0"/>
        <v>0</v>
      </c>
      <c r="N8" s="514">
        <v>0</v>
      </c>
      <c r="O8" s="516">
        <v>0</v>
      </c>
    </row>
    <row r="9" spans="1:15" s="7" customFormat="1" ht="41.25" customHeight="1">
      <c r="A9" s="57" t="s">
        <v>407</v>
      </c>
      <c r="B9" s="46" t="s">
        <v>29</v>
      </c>
      <c r="C9" s="47" t="s">
        <v>28</v>
      </c>
      <c r="D9" s="47"/>
      <c r="E9" s="47"/>
      <c r="F9" s="47"/>
      <c r="G9" s="47" t="s">
        <v>217</v>
      </c>
      <c r="H9" s="48" t="s">
        <v>31</v>
      </c>
      <c r="I9" s="48" t="s">
        <v>31</v>
      </c>
      <c r="J9" s="48" t="s">
        <v>38</v>
      </c>
      <c r="K9" s="521">
        <v>2</v>
      </c>
      <c r="L9" s="520">
        <f>'保険証発行状況'!O11</f>
        <v>1995</v>
      </c>
      <c r="M9" s="523">
        <f t="shared" si="0"/>
        <v>0.0010025062656641604</v>
      </c>
      <c r="N9" s="514">
        <v>63500</v>
      </c>
      <c r="O9" s="516">
        <f t="shared" si="1"/>
        <v>31750</v>
      </c>
    </row>
    <row r="10" spans="1:15" s="7" customFormat="1" ht="30" customHeight="1">
      <c r="A10" s="57" t="s">
        <v>419</v>
      </c>
      <c r="B10" s="46" t="s">
        <v>29</v>
      </c>
      <c r="C10" s="47" t="s">
        <v>39</v>
      </c>
      <c r="D10" s="47" t="s">
        <v>28</v>
      </c>
      <c r="E10" s="47" t="s">
        <v>28</v>
      </c>
      <c r="F10" s="47"/>
      <c r="G10" s="47"/>
      <c r="H10" s="48" t="s">
        <v>40</v>
      </c>
      <c r="I10" s="48"/>
      <c r="J10" s="48" t="s">
        <v>41</v>
      </c>
      <c r="K10" s="521">
        <v>165</v>
      </c>
      <c r="L10" s="520">
        <f>'保険証発行状況'!O12</f>
        <v>20435</v>
      </c>
      <c r="M10" s="523">
        <f t="shared" si="0"/>
        <v>0.008074382187423538</v>
      </c>
      <c r="N10" s="514">
        <v>10407205</v>
      </c>
      <c r="O10" s="516">
        <f t="shared" si="1"/>
        <v>63073.969696969696</v>
      </c>
    </row>
    <row r="11" spans="1:15" s="7" customFormat="1" ht="105" customHeight="1">
      <c r="A11" s="57" t="s">
        <v>420</v>
      </c>
      <c r="B11" s="46" t="s">
        <v>29</v>
      </c>
      <c r="C11" s="47" t="s">
        <v>39</v>
      </c>
      <c r="D11" s="47" t="s">
        <v>28</v>
      </c>
      <c r="E11" s="47" t="s">
        <v>42</v>
      </c>
      <c r="F11" s="47"/>
      <c r="G11" s="47"/>
      <c r="H11" s="48" t="s">
        <v>149</v>
      </c>
      <c r="I11" s="48" t="s">
        <v>143</v>
      </c>
      <c r="J11" s="48"/>
      <c r="K11" s="521">
        <v>1385</v>
      </c>
      <c r="L11" s="520">
        <f>'保険証発行状況'!O13</f>
        <v>55628</v>
      </c>
      <c r="M11" s="523">
        <f t="shared" si="0"/>
        <v>0.02489753361616452</v>
      </c>
      <c r="N11" s="514">
        <v>105146160</v>
      </c>
      <c r="O11" s="516">
        <f t="shared" si="1"/>
        <v>75917.80505415163</v>
      </c>
    </row>
    <row r="12" spans="1:15" s="7" customFormat="1" ht="29.25" customHeight="1">
      <c r="A12" s="57" t="s">
        <v>408</v>
      </c>
      <c r="B12" s="46" t="s">
        <v>29</v>
      </c>
      <c r="C12" s="47" t="s">
        <v>28</v>
      </c>
      <c r="D12" s="47" t="s">
        <v>28</v>
      </c>
      <c r="E12" s="47" t="s">
        <v>28</v>
      </c>
      <c r="F12" s="47"/>
      <c r="G12" s="47"/>
      <c r="H12" s="48" t="s">
        <v>43</v>
      </c>
      <c r="I12" s="48" t="s">
        <v>44</v>
      </c>
      <c r="J12" s="48"/>
      <c r="K12" s="521">
        <v>11</v>
      </c>
      <c r="L12" s="520">
        <f>'保険証発行状況'!O14</f>
        <v>4290</v>
      </c>
      <c r="M12" s="523">
        <f>K12/L12</f>
        <v>0.002564102564102564</v>
      </c>
      <c r="N12" s="514">
        <v>265180</v>
      </c>
      <c r="O12" s="516">
        <f t="shared" si="1"/>
        <v>24107.272727272728</v>
      </c>
    </row>
    <row r="13" spans="1:15" s="7" customFormat="1" ht="25.5" customHeight="1">
      <c r="A13" s="57" t="s">
        <v>421</v>
      </c>
      <c r="B13" s="46" t="s">
        <v>29</v>
      </c>
      <c r="C13" s="47" t="s">
        <v>28</v>
      </c>
      <c r="D13" s="47" t="s">
        <v>28</v>
      </c>
      <c r="E13" s="47" t="s">
        <v>45</v>
      </c>
      <c r="F13" s="47"/>
      <c r="G13" s="47"/>
      <c r="H13" s="48" t="s">
        <v>46</v>
      </c>
      <c r="I13" s="48" t="s">
        <v>31</v>
      </c>
      <c r="J13" s="48"/>
      <c r="K13" s="521">
        <v>475</v>
      </c>
      <c r="L13" s="520">
        <f>'保険証発行状況'!O15</f>
        <v>40144</v>
      </c>
      <c r="M13" s="523">
        <f t="shared" si="0"/>
        <v>0.01183240334794739</v>
      </c>
      <c r="N13" s="514">
        <v>39948000</v>
      </c>
      <c r="O13" s="517">
        <f t="shared" si="1"/>
        <v>84101.05263157895</v>
      </c>
    </row>
    <row r="14" spans="1:15" s="7" customFormat="1" ht="174.75" customHeight="1">
      <c r="A14" s="57" t="s">
        <v>422</v>
      </c>
      <c r="B14" s="46" t="s">
        <v>29</v>
      </c>
      <c r="C14" s="47" t="s">
        <v>28</v>
      </c>
      <c r="D14" s="47" t="s">
        <v>28</v>
      </c>
      <c r="E14" s="47"/>
      <c r="F14" s="47"/>
      <c r="G14" s="47"/>
      <c r="H14" s="48" t="s">
        <v>47</v>
      </c>
      <c r="I14" s="48" t="s">
        <v>94</v>
      </c>
      <c r="J14" s="48" t="s">
        <v>49</v>
      </c>
      <c r="K14" s="521">
        <v>3587</v>
      </c>
      <c r="L14" s="520">
        <f>'保険証発行状況'!O16</f>
        <v>50752</v>
      </c>
      <c r="M14" s="523">
        <f t="shared" si="0"/>
        <v>0.07067701765447668</v>
      </c>
      <c r="N14" s="514">
        <v>281567504</v>
      </c>
      <c r="O14" s="516">
        <f t="shared" si="1"/>
        <v>78496.65570114301</v>
      </c>
    </row>
    <row r="15" spans="1:15" s="7" customFormat="1" ht="58.5" customHeight="1">
      <c r="A15" s="57" t="s">
        <v>433</v>
      </c>
      <c r="B15" s="46" t="s">
        <v>29</v>
      </c>
      <c r="C15" s="47" t="s">
        <v>28</v>
      </c>
      <c r="D15" s="47" t="s">
        <v>28</v>
      </c>
      <c r="E15" s="47" t="s">
        <v>28</v>
      </c>
      <c r="F15" s="47"/>
      <c r="G15" s="47"/>
      <c r="H15" s="339" t="s">
        <v>31</v>
      </c>
      <c r="I15" s="48" t="s">
        <v>50</v>
      </c>
      <c r="J15" s="370" t="s">
        <v>51</v>
      </c>
      <c r="K15" s="521">
        <v>524</v>
      </c>
      <c r="L15" s="520">
        <f>'保険証発行状況'!O17</f>
        <v>14673</v>
      </c>
      <c r="M15" s="523">
        <f t="shared" si="0"/>
        <v>0.0357118517004021</v>
      </c>
      <c r="N15" s="514">
        <v>26707309</v>
      </c>
      <c r="O15" s="516">
        <f t="shared" si="1"/>
        <v>50968.146946564884</v>
      </c>
    </row>
    <row r="16" spans="1:15" s="7" customFormat="1" ht="60.75" customHeight="1">
      <c r="A16" s="57" t="s">
        <v>434</v>
      </c>
      <c r="B16" s="46" t="s">
        <v>29</v>
      </c>
      <c r="C16" s="47" t="s">
        <v>28</v>
      </c>
      <c r="D16" s="47" t="s">
        <v>39</v>
      </c>
      <c r="E16" s="47" t="s">
        <v>28</v>
      </c>
      <c r="F16" s="47" t="s">
        <v>28</v>
      </c>
      <c r="G16" s="47"/>
      <c r="H16" s="48" t="s">
        <v>238</v>
      </c>
      <c r="I16" s="48" t="s">
        <v>196</v>
      </c>
      <c r="J16" s="48" t="s">
        <v>52</v>
      </c>
      <c r="K16" s="521"/>
      <c r="L16" s="520">
        <f>'保険証発行状況'!O18</f>
        <v>27061</v>
      </c>
      <c r="M16" s="523"/>
      <c r="N16" s="514"/>
      <c r="O16" s="516"/>
    </row>
    <row r="17" spans="1:15" s="7" customFormat="1" ht="58.5" customHeight="1">
      <c r="A17" s="57" t="s">
        <v>435</v>
      </c>
      <c r="B17" s="46" t="s">
        <v>29</v>
      </c>
      <c r="C17" s="47" t="s">
        <v>28</v>
      </c>
      <c r="D17" s="47" t="s">
        <v>28</v>
      </c>
      <c r="E17" s="47" t="s">
        <v>39</v>
      </c>
      <c r="F17" s="47"/>
      <c r="G17" s="47"/>
      <c r="H17" s="48" t="s">
        <v>53</v>
      </c>
      <c r="I17" s="48" t="s">
        <v>139</v>
      </c>
      <c r="J17" s="48" t="s">
        <v>54</v>
      </c>
      <c r="K17" s="521">
        <v>3708</v>
      </c>
      <c r="L17" s="520">
        <f>'保険証発行状況'!O19</f>
        <v>25727</v>
      </c>
      <c r="M17" s="523">
        <f t="shared" si="0"/>
        <v>0.1441287363470284</v>
      </c>
      <c r="N17" s="514">
        <v>307482251</v>
      </c>
      <c r="O17" s="516">
        <f t="shared" si="1"/>
        <v>82924.0159115426</v>
      </c>
    </row>
    <row r="18" spans="1:15" s="7" customFormat="1" ht="60.75" customHeight="1">
      <c r="A18" s="57" t="s">
        <v>436</v>
      </c>
      <c r="B18" s="46" t="s">
        <v>29</v>
      </c>
      <c r="C18" s="47" t="s">
        <v>28</v>
      </c>
      <c r="D18" s="47"/>
      <c r="E18" s="47"/>
      <c r="F18" s="47"/>
      <c r="G18" s="47"/>
      <c r="H18" s="48" t="s">
        <v>55</v>
      </c>
      <c r="I18" s="48" t="s">
        <v>122</v>
      </c>
      <c r="J18" s="48"/>
      <c r="K18" s="521">
        <v>1316</v>
      </c>
      <c r="L18" s="520">
        <f>'保険証発行状況'!O20</f>
        <v>22530</v>
      </c>
      <c r="M18" s="523">
        <f>K18/L18</f>
        <v>0.05841100754549489</v>
      </c>
      <c r="N18" s="514">
        <v>70712061</v>
      </c>
      <c r="O18" s="516">
        <f t="shared" si="1"/>
        <v>53732.56914893617</v>
      </c>
    </row>
    <row r="19" spans="1:15" s="7" customFormat="1" ht="95.25" customHeight="1">
      <c r="A19" s="348" t="s">
        <v>392</v>
      </c>
      <c r="B19" s="46" t="s">
        <v>29</v>
      </c>
      <c r="C19" s="47" t="s">
        <v>28</v>
      </c>
      <c r="D19" s="47" t="s">
        <v>28</v>
      </c>
      <c r="E19" s="47" t="s">
        <v>28</v>
      </c>
      <c r="F19" s="47" t="s">
        <v>39</v>
      </c>
      <c r="G19" s="47" t="s">
        <v>28</v>
      </c>
      <c r="H19" s="48" t="s">
        <v>206</v>
      </c>
      <c r="I19" s="48" t="s">
        <v>31</v>
      </c>
      <c r="J19" s="48" t="s">
        <v>207</v>
      </c>
      <c r="K19" s="521">
        <v>838</v>
      </c>
      <c r="L19" s="520">
        <f>'保険証発行状況'!O21</f>
        <v>9171</v>
      </c>
      <c r="M19" s="523">
        <f t="shared" si="0"/>
        <v>0.0913749863700796</v>
      </c>
      <c r="N19" s="514">
        <v>62232100</v>
      </c>
      <c r="O19" s="516">
        <f t="shared" si="1"/>
        <v>74262.6491646778</v>
      </c>
    </row>
    <row r="20" spans="1:15" s="26" customFormat="1" ht="27" customHeight="1">
      <c r="A20" s="57" t="s">
        <v>437</v>
      </c>
      <c r="B20" s="46" t="s">
        <v>29</v>
      </c>
      <c r="C20" s="47" t="s">
        <v>45</v>
      </c>
      <c r="D20" s="47" t="s">
        <v>28</v>
      </c>
      <c r="E20" s="47" t="s">
        <v>28</v>
      </c>
      <c r="F20" s="47"/>
      <c r="G20" s="47" t="s">
        <v>28</v>
      </c>
      <c r="H20" s="339" t="s">
        <v>238</v>
      </c>
      <c r="I20" s="48" t="s">
        <v>48</v>
      </c>
      <c r="J20" s="48" t="s">
        <v>56</v>
      </c>
      <c r="K20" s="521"/>
      <c r="L20" s="520">
        <f>'保険証発行状況'!O22</f>
        <v>42099</v>
      </c>
      <c r="M20" s="523"/>
      <c r="N20" s="514"/>
      <c r="O20" s="516"/>
    </row>
    <row r="21" spans="1:15" s="7" customFormat="1" ht="217.5" customHeight="1">
      <c r="A21" s="57" t="s">
        <v>438</v>
      </c>
      <c r="B21" s="46" t="s">
        <v>29</v>
      </c>
      <c r="C21" s="47" t="s">
        <v>28</v>
      </c>
      <c r="D21" s="47"/>
      <c r="E21" s="47"/>
      <c r="F21" s="47"/>
      <c r="G21" s="47"/>
      <c r="H21" s="48" t="s">
        <v>204</v>
      </c>
      <c r="I21" s="48" t="s">
        <v>31</v>
      </c>
      <c r="J21" s="48" t="s">
        <v>203</v>
      </c>
      <c r="K21" s="521">
        <v>3255</v>
      </c>
      <c r="L21" s="520">
        <f>'保険証発行状況'!O23</f>
        <v>61778</v>
      </c>
      <c r="M21" s="523">
        <f t="shared" si="0"/>
        <v>0.052688659393311535</v>
      </c>
      <c r="N21" s="514">
        <v>148339200</v>
      </c>
      <c r="O21" s="516">
        <f t="shared" si="1"/>
        <v>45572.71889400922</v>
      </c>
    </row>
    <row r="22" spans="1:15" s="7" customFormat="1" ht="90" customHeight="1">
      <c r="A22" s="57" t="s">
        <v>439</v>
      </c>
      <c r="B22" s="46" t="s">
        <v>29</v>
      </c>
      <c r="C22" s="47" t="s">
        <v>28</v>
      </c>
      <c r="D22" s="47"/>
      <c r="E22" s="47"/>
      <c r="F22" s="47"/>
      <c r="G22" s="47"/>
      <c r="H22" s="48" t="s">
        <v>57</v>
      </c>
      <c r="I22" s="48" t="s">
        <v>58</v>
      </c>
      <c r="J22" s="349" t="s">
        <v>59</v>
      </c>
      <c r="K22" s="521">
        <v>152</v>
      </c>
      <c r="L22" s="520">
        <f>'保険証発行状況'!O24</f>
        <v>11055</v>
      </c>
      <c r="M22" s="523">
        <f t="shared" si="0"/>
        <v>0.013749434644957034</v>
      </c>
      <c r="N22" s="514"/>
      <c r="O22" s="516"/>
    </row>
    <row r="23" spans="1:15" s="7" customFormat="1" ht="56.25" customHeight="1">
      <c r="A23" s="57" t="s">
        <v>440</v>
      </c>
      <c r="B23" s="46" t="s">
        <v>29</v>
      </c>
      <c r="C23" s="47" t="s">
        <v>28</v>
      </c>
      <c r="D23" s="47" t="s">
        <v>28</v>
      </c>
      <c r="E23" s="47" t="s">
        <v>28</v>
      </c>
      <c r="F23" s="47"/>
      <c r="G23" s="47" t="s">
        <v>28</v>
      </c>
      <c r="H23" s="48" t="s">
        <v>60</v>
      </c>
      <c r="I23" s="48" t="s">
        <v>31</v>
      </c>
      <c r="J23" s="48" t="s">
        <v>61</v>
      </c>
      <c r="K23" s="521">
        <v>8432</v>
      </c>
      <c r="L23" s="520">
        <f>'保険証発行状況'!O25</f>
        <v>88180</v>
      </c>
      <c r="M23" s="523">
        <f t="shared" si="0"/>
        <v>0.09562259015649807</v>
      </c>
      <c r="N23" s="514">
        <v>375253005</v>
      </c>
      <c r="O23" s="516">
        <f t="shared" si="1"/>
        <v>44503.43987191651</v>
      </c>
    </row>
    <row r="24" spans="1:15" s="7" customFormat="1" ht="49.5" customHeight="1">
      <c r="A24" s="57" t="s">
        <v>441</v>
      </c>
      <c r="B24" s="46" t="s">
        <v>29</v>
      </c>
      <c r="C24" s="47" t="s">
        <v>28</v>
      </c>
      <c r="D24" s="47" t="s">
        <v>28</v>
      </c>
      <c r="E24" s="47" t="s">
        <v>28</v>
      </c>
      <c r="F24" s="47"/>
      <c r="G24" s="47"/>
      <c r="H24" s="357" t="s">
        <v>166</v>
      </c>
      <c r="I24" s="357" t="s">
        <v>31</v>
      </c>
      <c r="J24" s="48"/>
      <c r="K24" s="521">
        <v>1099</v>
      </c>
      <c r="L24" s="520">
        <f>'保険証発行状況'!O26</f>
        <v>46465</v>
      </c>
      <c r="M24" s="523">
        <f t="shared" si="0"/>
        <v>0.023652211341870226</v>
      </c>
      <c r="N24" s="514">
        <v>82314770</v>
      </c>
      <c r="O24" s="516">
        <f t="shared" si="1"/>
        <v>74899.69972702456</v>
      </c>
    </row>
    <row r="25" spans="1:15" s="7" customFormat="1" ht="68.25" customHeight="1">
      <c r="A25" s="57" t="s">
        <v>442</v>
      </c>
      <c r="B25" s="46" t="s">
        <v>29</v>
      </c>
      <c r="C25" s="47" t="s">
        <v>28</v>
      </c>
      <c r="D25" s="47" t="s">
        <v>28</v>
      </c>
      <c r="E25" s="47" t="s">
        <v>28</v>
      </c>
      <c r="F25" s="47"/>
      <c r="G25" s="47"/>
      <c r="H25" s="48" t="s">
        <v>62</v>
      </c>
      <c r="I25" s="48" t="s">
        <v>187</v>
      </c>
      <c r="J25" s="48"/>
      <c r="K25" s="521">
        <v>685</v>
      </c>
      <c r="L25" s="520">
        <f>'保険証発行状況'!O27</f>
        <v>11706</v>
      </c>
      <c r="M25" s="523">
        <f t="shared" si="0"/>
        <v>0.058516999829147445</v>
      </c>
      <c r="N25" s="514">
        <v>29372500</v>
      </c>
      <c r="O25" s="516">
        <f t="shared" si="1"/>
        <v>42879.562043795624</v>
      </c>
    </row>
    <row r="26" spans="1:15" s="7" customFormat="1" ht="198.75" customHeight="1">
      <c r="A26" s="57" t="s">
        <v>443</v>
      </c>
      <c r="B26" s="46" t="s">
        <v>29</v>
      </c>
      <c r="C26" s="47" t="s">
        <v>28</v>
      </c>
      <c r="D26" s="47" t="s">
        <v>28</v>
      </c>
      <c r="E26" s="47" t="s">
        <v>28</v>
      </c>
      <c r="F26" s="47"/>
      <c r="G26" s="47" t="s">
        <v>28</v>
      </c>
      <c r="H26" s="533" t="s">
        <v>63</v>
      </c>
      <c r="I26" s="48" t="s">
        <v>64</v>
      </c>
      <c r="J26" s="48" t="s">
        <v>65</v>
      </c>
      <c r="K26" s="521">
        <v>2686</v>
      </c>
      <c r="L26" s="520">
        <f>'保険証発行状況'!O28</f>
        <v>22913</v>
      </c>
      <c r="M26" s="523">
        <f t="shared" si="0"/>
        <v>0.11722602889189543</v>
      </c>
      <c r="N26" s="514">
        <v>93993161</v>
      </c>
      <c r="O26" s="516">
        <f t="shared" si="1"/>
        <v>34993.73082650782</v>
      </c>
    </row>
    <row r="27" spans="1:15" s="7" customFormat="1" ht="46.5" customHeight="1">
      <c r="A27" s="57" t="s">
        <v>444</v>
      </c>
      <c r="B27" s="46" t="s">
        <v>29</v>
      </c>
      <c r="C27" s="47" t="s">
        <v>28</v>
      </c>
      <c r="D27" s="47" t="s">
        <v>28</v>
      </c>
      <c r="E27" s="47" t="s">
        <v>28</v>
      </c>
      <c r="F27" s="47"/>
      <c r="G27" s="47"/>
      <c r="H27" s="48" t="s">
        <v>66</v>
      </c>
      <c r="I27" s="48" t="s">
        <v>31</v>
      </c>
      <c r="J27" s="48"/>
      <c r="K27" s="521">
        <v>2676</v>
      </c>
      <c r="L27" s="520">
        <f>'保険証発行状況'!O29</f>
        <v>19354</v>
      </c>
      <c r="M27" s="523">
        <f t="shared" si="0"/>
        <v>0.13826599152629948</v>
      </c>
      <c r="N27" s="514">
        <v>220314100</v>
      </c>
      <c r="O27" s="516">
        <f t="shared" si="1"/>
        <v>82329.63378176383</v>
      </c>
    </row>
    <row r="28" spans="1:15" s="7" customFormat="1" ht="113.25" customHeight="1">
      <c r="A28" s="57" t="s">
        <v>494</v>
      </c>
      <c r="B28" s="46" t="s">
        <v>29</v>
      </c>
      <c r="C28" s="47" t="s">
        <v>28</v>
      </c>
      <c r="D28" s="47" t="s">
        <v>28</v>
      </c>
      <c r="E28" s="47" t="s">
        <v>28</v>
      </c>
      <c r="F28" s="47"/>
      <c r="G28" s="47"/>
      <c r="H28" s="48" t="s">
        <v>154</v>
      </c>
      <c r="I28" s="48" t="s">
        <v>156</v>
      </c>
      <c r="J28" s="48" t="s">
        <v>67</v>
      </c>
      <c r="K28" s="521">
        <v>928</v>
      </c>
      <c r="L28" s="520">
        <f>'保険証発行状況'!O30</f>
        <v>10788</v>
      </c>
      <c r="M28" s="523">
        <f t="shared" si="0"/>
        <v>0.08602150537634409</v>
      </c>
      <c r="N28" s="514">
        <v>57525872</v>
      </c>
      <c r="O28" s="516">
        <f t="shared" si="1"/>
        <v>61989.08620689655</v>
      </c>
    </row>
    <row r="29" spans="1:15" s="7" customFormat="1" ht="62.25" customHeight="1">
      <c r="A29" s="57" t="s">
        <v>445</v>
      </c>
      <c r="B29" s="46" t="s">
        <v>29</v>
      </c>
      <c r="C29" s="47" t="s">
        <v>28</v>
      </c>
      <c r="D29" s="47" t="s">
        <v>28</v>
      </c>
      <c r="E29" s="47" t="s">
        <v>28</v>
      </c>
      <c r="F29" s="47"/>
      <c r="G29" s="47"/>
      <c r="H29" s="48" t="s">
        <v>68</v>
      </c>
      <c r="I29" s="48" t="s">
        <v>69</v>
      </c>
      <c r="J29" s="48"/>
      <c r="K29" s="521">
        <v>178</v>
      </c>
      <c r="L29" s="520">
        <f>'保険証発行状況'!O31</f>
        <v>8709</v>
      </c>
      <c r="M29" s="523">
        <f>K29/L29</f>
        <v>0.020438626708003216</v>
      </c>
      <c r="N29" s="514">
        <v>15626997</v>
      </c>
      <c r="O29" s="516">
        <f t="shared" si="1"/>
        <v>87792.11797752809</v>
      </c>
    </row>
    <row r="30" spans="1:15" s="7" customFormat="1" ht="48.75" customHeight="1">
      <c r="A30" s="57" t="s">
        <v>446</v>
      </c>
      <c r="B30" s="335" t="s">
        <v>29</v>
      </c>
      <c r="C30" s="336" t="s">
        <v>28</v>
      </c>
      <c r="D30" s="336" t="s">
        <v>28</v>
      </c>
      <c r="E30" s="336" t="s">
        <v>28</v>
      </c>
      <c r="F30" s="336"/>
      <c r="G30" s="336"/>
      <c r="H30" s="48" t="s">
        <v>152</v>
      </c>
      <c r="I30" s="48" t="s">
        <v>151</v>
      </c>
      <c r="J30" s="48"/>
      <c r="K30" s="521">
        <v>3496</v>
      </c>
      <c r="L30" s="520">
        <f>'保険証発行状況'!O32</f>
        <v>18302</v>
      </c>
      <c r="M30" s="523">
        <f t="shared" si="0"/>
        <v>0.1910173751502568</v>
      </c>
      <c r="N30" s="514">
        <v>162271170</v>
      </c>
      <c r="O30" s="516">
        <f t="shared" si="1"/>
        <v>46416.2385583524</v>
      </c>
    </row>
    <row r="31" spans="1:15" s="7" customFormat="1" ht="120.75" customHeight="1">
      <c r="A31" s="57" t="s">
        <v>409</v>
      </c>
      <c r="B31" s="46" t="s">
        <v>29</v>
      </c>
      <c r="C31" s="47" t="s">
        <v>28</v>
      </c>
      <c r="D31" s="47" t="s">
        <v>28</v>
      </c>
      <c r="E31" s="47" t="s">
        <v>28</v>
      </c>
      <c r="F31" s="47"/>
      <c r="G31" s="47"/>
      <c r="H31" s="48" t="s">
        <v>70</v>
      </c>
      <c r="I31" s="48" t="s">
        <v>71</v>
      </c>
      <c r="J31" s="48" t="s">
        <v>72</v>
      </c>
      <c r="K31" s="521">
        <v>17</v>
      </c>
      <c r="L31" s="520">
        <f>'保険証発行状況'!O33</f>
        <v>2019</v>
      </c>
      <c r="M31" s="523">
        <f t="shared" si="0"/>
        <v>0.008420009905894007</v>
      </c>
      <c r="N31" s="514">
        <v>1276990</v>
      </c>
      <c r="O31" s="517">
        <f t="shared" si="1"/>
        <v>75117.05882352941</v>
      </c>
    </row>
    <row r="32" spans="1:15" s="7" customFormat="1" ht="31.5" customHeight="1">
      <c r="A32" s="57" t="s">
        <v>410</v>
      </c>
      <c r="B32" s="46" t="s">
        <v>29</v>
      </c>
      <c r="C32" s="47" t="s">
        <v>28</v>
      </c>
      <c r="D32" s="47"/>
      <c r="E32" s="47"/>
      <c r="F32" s="47"/>
      <c r="G32" s="47"/>
      <c r="H32" s="48" t="s">
        <v>31</v>
      </c>
      <c r="I32" s="48" t="s">
        <v>73</v>
      </c>
      <c r="J32" s="48"/>
      <c r="K32" s="521">
        <v>5</v>
      </c>
      <c r="L32" s="520">
        <f>'保険証発行状況'!O34</f>
        <v>2465</v>
      </c>
      <c r="M32" s="523">
        <f t="shared" si="0"/>
        <v>0.002028397565922921</v>
      </c>
      <c r="N32" s="514">
        <v>417370</v>
      </c>
      <c r="O32" s="516">
        <f t="shared" si="1"/>
        <v>83474</v>
      </c>
    </row>
    <row r="33" spans="1:15" s="7" customFormat="1" ht="27.75" customHeight="1">
      <c r="A33" s="57" t="s">
        <v>411</v>
      </c>
      <c r="B33" s="46" t="s">
        <v>29</v>
      </c>
      <c r="C33" s="47" t="s">
        <v>28</v>
      </c>
      <c r="D33" s="47" t="s">
        <v>28</v>
      </c>
      <c r="E33" s="47" t="s">
        <v>28</v>
      </c>
      <c r="F33" s="47"/>
      <c r="G33" s="47"/>
      <c r="H33" s="48" t="s">
        <v>31</v>
      </c>
      <c r="I33" s="48" t="s">
        <v>74</v>
      </c>
      <c r="J33" s="356"/>
      <c r="K33" s="521">
        <v>0</v>
      </c>
      <c r="L33" s="520">
        <f>'保険証発行状況'!O35</f>
        <v>1068</v>
      </c>
      <c r="M33" s="523">
        <f t="shared" si="0"/>
        <v>0</v>
      </c>
      <c r="N33" s="514">
        <v>0</v>
      </c>
      <c r="O33" s="516">
        <v>0</v>
      </c>
    </row>
    <row r="34" spans="1:15" s="7" customFormat="1" ht="29.25" customHeight="1">
      <c r="A34" s="57" t="s">
        <v>447</v>
      </c>
      <c r="B34" s="46" t="s">
        <v>29</v>
      </c>
      <c r="C34" s="47" t="s">
        <v>28</v>
      </c>
      <c r="D34" s="47"/>
      <c r="E34" s="47"/>
      <c r="F34" s="47"/>
      <c r="G34" s="47"/>
      <c r="H34" s="48" t="s">
        <v>210</v>
      </c>
      <c r="I34" s="48" t="s">
        <v>75</v>
      </c>
      <c r="J34" s="48" t="s">
        <v>211</v>
      </c>
      <c r="K34" s="521">
        <v>1407</v>
      </c>
      <c r="L34" s="520">
        <f>'保険証発行状況'!O36</f>
        <v>17564</v>
      </c>
      <c r="M34" s="523">
        <f t="shared" si="0"/>
        <v>0.08010703712138464</v>
      </c>
      <c r="N34" s="514">
        <v>92494450</v>
      </c>
      <c r="O34" s="516">
        <f t="shared" si="1"/>
        <v>65738.77043354655</v>
      </c>
    </row>
    <row r="35" spans="1:15" s="7" customFormat="1" ht="150" customHeight="1">
      <c r="A35" s="57" t="s">
        <v>406</v>
      </c>
      <c r="B35" s="46" t="s">
        <v>29</v>
      </c>
      <c r="C35" s="47" t="s">
        <v>28</v>
      </c>
      <c r="D35" s="47" t="s">
        <v>28</v>
      </c>
      <c r="E35" s="47" t="s">
        <v>28</v>
      </c>
      <c r="F35" s="47"/>
      <c r="G35" s="47"/>
      <c r="H35" s="48" t="s">
        <v>76</v>
      </c>
      <c r="I35" s="48"/>
      <c r="J35" s="48" t="s">
        <v>109</v>
      </c>
      <c r="K35" s="521"/>
      <c r="L35" s="520">
        <f>'保険証発行状況'!O37</f>
        <v>137905</v>
      </c>
      <c r="M35" s="523"/>
      <c r="N35" s="514"/>
      <c r="O35" s="516"/>
    </row>
    <row r="36" spans="1:15" s="7" customFormat="1" ht="56.25" customHeight="1">
      <c r="A36" s="57" t="s">
        <v>448</v>
      </c>
      <c r="B36" s="335" t="s">
        <v>29</v>
      </c>
      <c r="C36" s="336" t="s">
        <v>28</v>
      </c>
      <c r="D36" s="336" t="s">
        <v>28</v>
      </c>
      <c r="E36" s="336" t="s">
        <v>28</v>
      </c>
      <c r="F36" s="336"/>
      <c r="G36" s="336"/>
      <c r="H36" s="48" t="s">
        <v>77</v>
      </c>
      <c r="I36" s="48" t="s">
        <v>31</v>
      </c>
      <c r="J36" s="48"/>
      <c r="K36" s="521">
        <v>105</v>
      </c>
      <c r="L36" s="520">
        <f>'保険証発行状況'!O38</f>
        <v>25767</v>
      </c>
      <c r="M36" s="523">
        <f t="shared" si="0"/>
        <v>0.004074979625101874</v>
      </c>
      <c r="N36" s="514">
        <v>11405617</v>
      </c>
      <c r="O36" s="516">
        <f t="shared" si="1"/>
        <v>108624.92380952381</v>
      </c>
    </row>
    <row r="37" spans="1:15" s="7" customFormat="1" ht="54.75" customHeight="1">
      <c r="A37" s="57" t="s">
        <v>412</v>
      </c>
      <c r="B37" s="46" t="s">
        <v>29</v>
      </c>
      <c r="C37" s="47" t="s">
        <v>28</v>
      </c>
      <c r="D37" s="47" t="s">
        <v>28</v>
      </c>
      <c r="E37" s="47" t="s">
        <v>28</v>
      </c>
      <c r="F37" s="47"/>
      <c r="G37" s="47"/>
      <c r="H37" s="48" t="s">
        <v>78</v>
      </c>
      <c r="I37" s="48" t="s">
        <v>79</v>
      </c>
      <c r="J37" s="48"/>
      <c r="K37" s="521">
        <v>1410</v>
      </c>
      <c r="L37" s="520">
        <f>'保険証発行状況'!O39</f>
        <v>9162</v>
      </c>
      <c r="M37" s="523">
        <f t="shared" si="0"/>
        <v>0.15389652914210872</v>
      </c>
      <c r="N37" s="514">
        <v>30171732</v>
      </c>
      <c r="O37" s="516">
        <f t="shared" si="1"/>
        <v>21398.391489361704</v>
      </c>
    </row>
    <row r="38" spans="1:15" s="7" customFormat="1" ht="30.75" customHeight="1">
      <c r="A38" s="57" t="s">
        <v>449</v>
      </c>
      <c r="B38" s="46" t="s">
        <v>29</v>
      </c>
      <c r="C38" s="47" t="s">
        <v>28</v>
      </c>
      <c r="D38" s="47" t="s">
        <v>28</v>
      </c>
      <c r="E38" s="47" t="s">
        <v>28</v>
      </c>
      <c r="F38" s="47"/>
      <c r="G38" s="47"/>
      <c r="H38" s="48" t="s">
        <v>80</v>
      </c>
      <c r="I38" s="48" t="s">
        <v>81</v>
      </c>
      <c r="J38" s="48"/>
      <c r="K38" s="521">
        <v>757</v>
      </c>
      <c r="L38" s="520">
        <f>'保険証発行状況'!O40</f>
        <v>11694</v>
      </c>
      <c r="M38" s="523">
        <f t="shared" si="0"/>
        <v>0.06473405165041902</v>
      </c>
      <c r="N38" s="514">
        <v>20725400</v>
      </c>
      <c r="O38" s="516">
        <f t="shared" si="1"/>
        <v>27378.335535006605</v>
      </c>
    </row>
    <row r="39" spans="1:15" s="7" customFormat="1" ht="116.25" customHeight="1">
      <c r="A39" s="57" t="s">
        <v>450</v>
      </c>
      <c r="B39" s="46" t="s">
        <v>29</v>
      </c>
      <c r="C39" s="47" t="s">
        <v>28</v>
      </c>
      <c r="D39" s="47" t="s">
        <v>28</v>
      </c>
      <c r="E39" s="47" t="s">
        <v>28</v>
      </c>
      <c r="F39" s="47"/>
      <c r="G39" s="47"/>
      <c r="H39" s="48" t="s">
        <v>82</v>
      </c>
      <c r="I39" s="48" t="s">
        <v>31</v>
      </c>
      <c r="J39" s="48" t="s">
        <v>219</v>
      </c>
      <c r="K39" s="521">
        <v>54</v>
      </c>
      <c r="L39" s="520">
        <f>'保険証発行状況'!O41</f>
        <v>2802</v>
      </c>
      <c r="M39" s="523">
        <f>K39/L39</f>
        <v>0.019271948608137045</v>
      </c>
      <c r="N39" s="514">
        <v>3591435</v>
      </c>
      <c r="O39" s="516">
        <f t="shared" si="1"/>
        <v>66508.05555555556</v>
      </c>
    </row>
    <row r="40" spans="1:15" s="7" customFormat="1" ht="45.75" customHeight="1">
      <c r="A40" s="57" t="s">
        <v>451</v>
      </c>
      <c r="B40" s="46" t="s">
        <v>29</v>
      </c>
      <c r="C40" s="47" t="s">
        <v>28</v>
      </c>
      <c r="D40" s="47" t="s">
        <v>28</v>
      </c>
      <c r="E40" s="47" t="s">
        <v>28</v>
      </c>
      <c r="F40" s="47"/>
      <c r="G40" s="47"/>
      <c r="H40" s="48" t="s">
        <v>224</v>
      </c>
      <c r="I40" s="48" t="s">
        <v>225</v>
      </c>
      <c r="J40" s="48" t="s">
        <v>83</v>
      </c>
      <c r="K40" s="521">
        <v>987</v>
      </c>
      <c r="L40" s="520">
        <f>'保険証発行状況'!O42</f>
        <v>31837</v>
      </c>
      <c r="M40" s="523">
        <f t="shared" si="0"/>
        <v>0.031001664729716997</v>
      </c>
      <c r="N40" s="514">
        <v>32079720</v>
      </c>
      <c r="O40" s="516">
        <f t="shared" si="1"/>
        <v>32502.249240121582</v>
      </c>
    </row>
    <row r="41" spans="1:15" s="7" customFormat="1" ht="138.75" customHeight="1">
      <c r="A41" s="57" t="s">
        <v>452</v>
      </c>
      <c r="B41" s="46" t="s">
        <v>29</v>
      </c>
      <c r="C41" s="47" t="s">
        <v>28</v>
      </c>
      <c r="D41" s="47" t="s">
        <v>28</v>
      </c>
      <c r="E41" s="47" t="s">
        <v>28</v>
      </c>
      <c r="F41" s="47"/>
      <c r="G41" s="47"/>
      <c r="H41" s="48" t="s">
        <v>84</v>
      </c>
      <c r="I41" s="48" t="s">
        <v>85</v>
      </c>
      <c r="J41" s="48" t="s">
        <v>184</v>
      </c>
      <c r="K41" s="521">
        <v>1615</v>
      </c>
      <c r="L41" s="520">
        <f>'保険証発行状況'!O43</f>
        <v>13078</v>
      </c>
      <c r="M41" s="523">
        <f t="shared" si="0"/>
        <v>0.12348983024927358</v>
      </c>
      <c r="N41" s="514">
        <v>68039058</v>
      </c>
      <c r="O41" s="516">
        <f t="shared" si="1"/>
        <v>42129.44767801857</v>
      </c>
    </row>
    <row r="42" spans="1:15" s="7" customFormat="1" ht="38.25" customHeight="1">
      <c r="A42" s="57" t="s">
        <v>453</v>
      </c>
      <c r="B42" s="46" t="s">
        <v>29</v>
      </c>
      <c r="C42" s="47" t="s">
        <v>197</v>
      </c>
      <c r="D42" s="47" t="s">
        <v>197</v>
      </c>
      <c r="E42" s="47" t="s">
        <v>28</v>
      </c>
      <c r="F42" s="47" t="s">
        <v>28</v>
      </c>
      <c r="G42" s="47"/>
      <c r="H42" s="48" t="s">
        <v>86</v>
      </c>
      <c r="I42" s="48" t="s">
        <v>31</v>
      </c>
      <c r="J42" s="48" t="s">
        <v>87</v>
      </c>
      <c r="K42" s="521">
        <v>916</v>
      </c>
      <c r="L42" s="520">
        <f>'保険証発行状況'!O44</f>
        <v>15614</v>
      </c>
      <c r="M42" s="523">
        <f t="shared" si="0"/>
        <v>0.05866530037146151</v>
      </c>
      <c r="N42" s="514">
        <v>63597700</v>
      </c>
      <c r="O42" s="516">
        <f t="shared" si="1"/>
        <v>69429.80349344978</v>
      </c>
    </row>
    <row r="43" spans="1:15" s="7" customFormat="1" ht="48" customHeight="1">
      <c r="A43" s="57" t="s">
        <v>413</v>
      </c>
      <c r="B43" s="46" t="s">
        <v>29</v>
      </c>
      <c r="C43" s="47" t="s">
        <v>28</v>
      </c>
      <c r="D43" s="47"/>
      <c r="E43" s="47"/>
      <c r="F43" s="47"/>
      <c r="G43" s="47"/>
      <c r="H43" s="48" t="s">
        <v>88</v>
      </c>
      <c r="I43" s="48" t="s">
        <v>31</v>
      </c>
      <c r="J43" s="48"/>
      <c r="K43" s="521">
        <v>4</v>
      </c>
      <c r="L43" s="520">
        <f>'保険証発行状況'!O45</f>
        <v>1151</v>
      </c>
      <c r="M43" s="523">
        <f t="shared" si="0"/>
        <v>0.0034752389226759338</v>
      </c>
      <c r="N43" s="514">
        <v>276360</v>
      </c>
      <c r="O43" s="516">
        <f t="shared" si="1"/>
        <v>69090</v>
      </c>
    </row>
    <row r="44" spans="1:15" s="7" customFormat="1" ht="40.5" customHeight="1">
      <c r="A44" s="57" t="s">
        <v>414</v>
      </c>
      <c r="B44" s="46" t="s">
        <v>29</v>
      </c>
      <c r="C44" s="47" t="s">
        <v>28</v>
      </c>
      <c r="D44" s="47"/>
      <c r="E44" s="47"/>
      <c r="F44" s="47"/>
      <c r="G44" s="47"/>
      <c r="H44" s="48" t="s">
        <v>89</v>
      </c>
      <c r="I44" s="48" t="s">
        <v>31</v>
      </c>
      <c r="J44" s="48" t="s">
        <v>90</v>
      </c>
      <c r="K44" s="521">
        <v>60</v>
      </c>
      <c r="L44" s="520">
        <f>'保険証発行状況'!O46</f>
        <v>6310</v>
      </c>
      <c r="M44" s="523">
        <f t="shared" si="0"/>
        <v>0.009508716323296355</v>
      </c>
      <c r="N44" s="514">
        <v>4060505</v>
      </c>
      <c r="O44" s="516">
        <f t="shared" si="1"/>
        <v>67675.08333333333</v>
      </c>
    </row>
    <row r="45" spans="1:15" s="7" customFormat="1" ht="51" customHeight="1">
      <c r="A45" s="57" t="s">
        <v>454</v>
      </c>
      <c r="B45" s="46" t="s">
        <v>29</v>
      </c>
      <c r="C45" s="47" t="s">
        <v>28</v>
      </c>
      <c r="D45" s="47" t="s">
        <v>28</v>
      </c>
      <c r="E45" s="47" t="s">
        <v>28</v>
      </c>
      <c r="F45" s="47"/>
      <c r="G45" s="47"/>
      <c r="H45" s="48" t="s">
        <v>160</v>
      </c>
      <c r="I45" s="48" t="s">
        <v>91</v>
      </c>
      <c r="J45" s="48"/>
      <c r="K45" s="521">
        <v>928</v>
      </c>
      <c r="L45" s="520">
        <f>'保険証発行状況'!O47</f>
        <v>10256</v>
      </c>
      <c r="M45" s="523">
        <f t="shared" si="0"/>
        <v>0.0904836193447738</v>
      </c>
      <c r="N45" s="514">
        <v>28683096</v>
      </c>
      <c r="O45" s="516">
        <f t="shared" si="1"/>
        <v>30908.508620689656</v>
      </c>
    </row>
    <row r="46" spans="1:15" s="7" customFormat="1" ht="82.5" customHeight="1">
      <c r="A46" s="57" t="s">
        <v>455</v>
      </c>
      <c r="B46" s="46" t="s">
        <v>29</v>
      </c>
      <c r="C46" s="47" t="s">
        <v>28</v>
      </c>
      <c r="D46" s="47" t="s">
        <v>28</v>
      </c>
      <c r="E46" s="47" t="s">
        <v>28</v>
      </c>
      <c r="F46" s="47"/>
      <c r="G46" s="47"/>
      <c r="H46" s="48" t="s">
        <v>92</v>
      </c>
      <c r="I46" s="48" t="s">
        <v>32</v>
      </c>
      <c r="J46" s="48" t="s">
        <v>93</v>
      </c>
      <c r="K46" s="521">
        <v>1353</v>
      </c>
      <c r="L46" s="520">
        <f>'保険証発行状況'!O48</f>
        <v>9200</v>
      </c>
      <c r="M46" s="523">
        <f t="shared" si="0"/>
        <v>0.14706521739130435</v>
      </c>
      <c r="N46" s="514">
        <v>18350926</v>
      </c>
      <c r="O46" s="516">
        <f t="shared" si="1"/>
        <v>13563.138211382115</v>
      </c>
    </row>
    <row r="47" spans="1:15" s="7" customFormat="1" ht="21" customHeight="1" thickBot="1">
      <c r="A47" s="561" t="s">
        <v>415</v>
      </c>
      <c r="B47" s="562" t="s">
        <v>29</v>
      </c>
      <c r="C47" s="563" t="s">
        <v>28</v>
      </c>
      <c r="D47" s="563" t="s">
        <v>28</v>
      </c>
      <c r="E47" s="563" t="s">
        <v>28</v>
      </c>
      <c r="F47" s="563"/>
      <c r="G47" s="563"/>
      <c r="H47" s="564" t="s">
        <v>250</v>
      </c>
      <c r="I47" s="564" t="s">
        <v>250</v>
      </c>
      <c r="J47" s="564"/>
      <c r="K47" s="565">
        <v>2</v>
      </c>
      <c r="L47" s="522">
        <f>'保険証発行状況'!O49</f>
        <v>3172</v>
      </c>
      <c r="M47" s="524">
        <f t="shared" si="0"/>
        <v>0.0006305170239596469</v>
      </c>
      <c r="N47" s="566">
        <v>134880</v>
      </c>
      <c r="O47" s="518">
        <v>0</v>
      </c>
    </row>
    <row r="48" spans="1:15" s="7" customFormat="1" ht="23.25" customHeight="1" thickBot="1">
      <c r="A48" s="152"/>
      <c r="B48" s="153"/>
      <c r="C48" s="154"/>
      <c r="D48" s="154"/>
      <c r="E48" s="154"/>
      <c r="F48" s="154"/>
      <c r="G48" s="154"/>
      <c r="H48" s="154"/>
      <c r="I48" s="154"/>
      <c r="J48" s="155" t="s">
        <v>457</v>
      </c>
      <c r="K48" s="512">
        <f>SUM(K5:K47)</f>
        <v>53661</v>
      </c>
      <c r="L48" s="512">
        <f>SUM(L5:L47)</f>
        <v>1483855</v>
      </c>
      <c r="M48" s="525">
        <f t="shared" si="0"/>
        <v>0.03616323697396309</v>
      </c>
      <c r="N48" s="515">
        <f>SUM(N5:N47)</f>
        <v>2802508596</v>
      </c>
      <c r="O48" s="519">
        <f t="shared" si="1"/>
        <v>52226.171633029575</v>
      </c>
    </row>
    <row r="49" spans="1:14" ht="21" customHeight="1">
      <c r="A49" s="22"/>
      <c r="B49" s="700"/>
      <c r="C49" s="700"/>
      <c r="D49" s="700"/>
      <c r="E49" s="700"/>
      <c r="F49" s="700"/>
      <c r="G49" s="700"/>
      <c r="H49" s="700"/>
      <c r="I49" s="22"/>
      <c r="J49" s="22"/>
      <c r="K49" s="11"/>
      <c r="L49" s="11"/>
      <c r="M49" s="11"/>
      <c r="N49" s="11"/>
    </row>
    <row r="50" spans="1:14" ht="15.75" customHeight="1">
      <c r="A50" s="23"/>
      <c r="B50" s="23"/>
      <c r="C50" s="23"/>
      <c r="D50" s="23"/>
      <c r="E50" s="23"/>
      <c r="F50" s="23"/>
      <c r="G50" s="23"/>
      <c r="H50" s="23"/>
      <c r="I50" s="23"/>
      <c r="J50" s="23"/>
      <c r="K50" s="11"/>
      <c r="L50" s="11"/>
      <c r="M50" s="11"/>
      <c r="N50" s="11"/>
    </row>
    <row r="51" spans="1:14" ht="13.5">
      <c r="A51" s="12"/>
      <c r="B51" s="12"/>
      <c r="C51" s="12"/>
      <c r="D51" s="12"/>
      <c r="E51" s="12"/>
      <c r="F51" s="12"/>
      <c r="G51" s="12"/>
      <c r="H51" s="12"/>
      <c r="I51" s="12"/>
      <c r="J51" s="12"/>
      <c r="K51" s="11"/>
      <c r="L51" s="11"/>
      <c r="M51" s="11"/>
      <c r="N51" s="11"/>
    </row>
    <row r="52" spans="1:14" ht="13.5">
      <c r="A52" s="12"/>
      <c r="B52" s="12"/>
      <c r="C52" s="12"/>
      <c r="D52" s="12"/>
      <c r="E52" s="12"/>
      <c r="F52" s="12"/>
      <c r="G52" s="12"/>
      <c r="H52" s="12"/>
      <c r="I52" s="12"/>
      <c r="J52" s="12"/>
      <c r="K52" s="11"/>
      <c r="L52" s="11"/>
      <c r="M52" s="11"/>
      <c r="N52" s="11"/>
    </row>
    <row r="53" spans="1:14" ht="13.5">
      <c r="A53" s="12"/>
      <c r="B53" s="12"/>
      <c r="C53" s="12"/>
      <c r="D53" s="12"/>
      <c r="E53" s="12"/>
      <c r="F53" s="12"/>
      <c r="G53" s="12"/>
      <c r="H53" s="12"/>
      <c r="I53" s="12"/>
      <c r="J53" s="12"/>
      <c r="K53" s="11"/>
      <c r="L53" s="11"/>
      <c r="M53" s="11"/>
      <c r="N53" s="11"/>
    </row>
    <row r="54" spans="1:14" ht="13.5">
      <c r="A54" s="12"/>
      <c r="B54" s="12"/>
      <c r="C54" s="12"/>
      <c r="D54" s="12"/>
      <c r="E54" s="12"/>
      <c r="F54" s="12"/>
      <c r="G54" s="12"/>
      <c r="H54" s="12"/>
      <c r="I54" s="12"/>
      <c r="J54" s="12"/>
      <c r="K54" s="11"/>
      <c r="L54" s="11"/>
      <c r="M54" s="11"/>
      <c r="N54" s="11"/>
    </row>
    <row r="55" spans="1:14" ht="13.5">
      <c r="A55" s="12"/>
      <c r="B55" s="12"/>
      <c r="C55" s="12"/>
      <c r="D55" s="12"/>
      <c r="E55" s="12"/>
      <c r="F55" s="12"/>
      <c r="G55" s="12"/>
      <c r="H55" s="12"/>
      <c r="I55" s="12"/>
      <c r="J55" s="12"/>
      <c r="K55" s="11"/>
      <c r="L55" s="11"/>
      <c r="M55" s="11"/>
      <c r="N55" s="11"/>
    </row>
  </sheetData>
  <sheetProtection/>
  <mergeCells count="4">
    <mergeCell ref="C3:J3"/>
    <mergeCell ref="B3:B4"/>
    <mergeCell ref="B49:H49"/>
    <mergeCell ref="K3:O3"/>
  </mergeCells>
  <printOptions/>
  <pageMargins left="0.74" right="0.1968503937007874" top="0.4724409448818898" bottom="0.31496062992125984" header="0.2755905511811024" footer="0.1968503937007874"/>
  <pageSetup fitToHeight="6" fitToWidth="1" horizontalDpi="300" verticalDpi="300" orientation="landscape" paperSize="9" scale="7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大阪商工団体連合会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大阪商工団体連合会</dc:creator>
  <cp:keywords/>
  <dc:description/>
  <cp:lastModifiedBy>kozawa</cp:lastModifiedBy>
  <cp:lastPrinted>2012-07-10T05:49:36Z</cp:lastPrinted>
  <dcterms:created xsi:type="dcterms:W3CDTF">1997-06-14T14:31:14Z</dcterms:created>
  <dcterms:modified xsi:type="dcterms:W3CDTF">2012-08-06T12:55:32Z</dcterms:modified>
  <cp:category/>
  <cp:version/>
  <cp:contentType/>
  <cp:contentStatus/>
</cp:coreProperties>
</file>