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90" windowWidth="15480" windowHeight="11640" activeTab="0"/>
  </bookViews>
  <sheets>
    <sheet name="2010特定健診実施状況" sheetId="1" r:id="rId1"/>
    <sheet name="がん検診" sheetId="2" r:id="rId2"/>
    <sheet name="Sheet3" sheetId="3" r:id="rId3"/>
  </sheets>
  <definedNames>
    <definedName name="_xlnm.Print_Titles" localSheetId="0">'2010特定健診実施状況'!$1:$4</definedName>
    <definedName name="_xlnm.Print_Titles" localSheetId="1">'がん検診'!$A:$A,'がん検診'!$1:$3</definedName>
  </definedNames>
  <calcPr fullCalcOnLoad="1"/>
</workbook>
</file>

<file path=xl/sharedStrings.xml><?xml version="1.0" encoding="utf-8"?>
<sst xmlns="http://schemas.openxmlformats.org/spreadsheetml/2006/main" count="542" uniqueCount="254">
  <si>
    <t>一般会計に占める予算割合</t>
  </si>
  <si>
    <t>特定健診と
同時受診</t>
  </si>
  <si>
    <t>大阪市</t>
  </si>
  <si>
    <t>豊中市</t>
  </si>
  <si>
    <t>池田市</t>
  </si>
  <si>
    <t>豊能町</t>
  </si>
  <si>
    <t>能勢町</t>
  </si>
  <si>
    <t>箕面市</t>
  </si>
  <si>
    <t>高槻市</t>
  </si>
  <si>
    <t>島本町</t>
  </si>
  <si>
    <t>茨木市</t>
  </si>
  <si>
    <t>吹田市</t>
  </si>
  <si>
    <t>摂津市</t>
  </si>
  <si>
    <t>守口市</t>
  </si>
  <si>
    <t>門真市</t>
  </si>
  <si>
    <t>大東市</t>
  </si>
  <si>
    <t>寝屋川市</t>
  </si>
  <si>
    <t>枚方市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</si>
  <si>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</si>
  <si>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</si>
  <si>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</si>
  <si>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</si>
  <si>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</si>
  <si>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</si>
  <si>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</si>
  <si>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</si>
  <si>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</si>
  <si>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太子町</t>
  </si>
  <si>
    <t>河南町</t>
  </si>
  <si>
    <t>千早赤阪村</t>
  </si>
  <si>
    <t>河内長野市</t>
  </si>
  <si>
    <t>堺市</t>
  </si>
  <si>
    <t>和泉市</t>
  </si>
  <si>
    <t>高石市</t>
  </si>
  <si>
    <t>泉大津市</t>
  </si>
  <si>
    <t>忠岡町</t>
  </si>
  <si>
    <t>岸和田市</t>
  </si>
  <si>
    <t>貝塚市</t>
  </si>
  <si>
    <t>泉佐野市</t>
  </si>
  <si>
    <t>田尻町</t>
  </si>
  <si>
    <t>熊取町</t>
  </si>
  <si>
    <t>泉南市</t>
  </si>
  <si>
    <t>阪南市</t>
  </si>
  <si>
    <t>岬町</t>
  </si>
  <si>
    <t>実施時期</t>
  </si>
  <si>
    <t>健診項目</t>
  </si>
  <si>
    <t>国基準のみ</t>
  </si>
  <si>
    <t>追加項目</t>
  </si>
  <si>
    <t>実施形態</t>
  </si>
  <si>
    <t>個別</t>
  </si>
  <si>
    <t>集団</t>
  </si>
  <si>
    <t>受診率</t>
  </si>
  <si>
    <t>心電図</t>
  </si>
  <si>
    <t>尿酸</t>
  </si>
  <si>
    <t>尿潜血</t>
  </si>
  <si>
    <t>費用負担（円）</t>
  </si>
  <si>
    <t>胃がん</t>
  </si>
  <si>
    <t>費用（円）</t>
  </si>
  <si>
    <t>大腸がん</t>
  </si>
  <si>
    <t>肺がん</t>
  </si>
  <si>
    <t>乳がん</t>
  </si>
  <si>
    <t>子宮がん</t>
  </si>
  <si>
    <t>その他健診</t>
  </si>
  <si>
    <t>人間ドック助成</t>
  </si>
  <si>
    <t>助成額</t>
  </si>
  <si>
    <t>一人当助成額</t>
  </si>
  <si>
    <t>胸部Ｘ腺</t>
  </si>
  <si>
    <t>眼底検診察</t>
  </si>
  <si>
    <t>国保加入世帯数</t>
  </si>
  <si>
    <t>総額</t>
  </si>
  <si>
    <t>1世帯当</t>
  </si>
  <si>
    <t>順位</t>
  </si>
  <si>
    <t>※堺市は65歳以上並びに生活保護世帯・市民税非課税世帯に属する方は無料</t>
  </si>
  <si>
    <t>※寝屋川市は70歳以上および市民税非課税世帯は無料</t>
  </si>
  <si>
    <t>※堺市は65歳以上と市民税非課税世帯は無料</t>
  </si>
  <si>
    <t>有</t>
  </si>
  <si>
    <t>無</t>
  </si>
  <si>
    <t>尿ｳﾛﾋﾞﾘﾉｰｹﾞﾝ</t>
  </si>
  <si>
    <t>受診率</t>
  </si>
  <si>
    <t>有</t>
  </si>
  <si>
    <t>合　　計</t>
  </si>
  <si>
    <t>有
無</t>
  </si>
  <si>
    <t>総コレステロール</t>
  </si>
  <si>
    <t>ｸﾚｱﾁﾆﾝ</t>
  </si>
  <si>
    <t>eーＧＦＲ</t>
  </si>
  <si>
    <t>白血球血小板</t>
  </si>
  <si>
    <t>無</t>
  </si>
  <si>
    <t>※太子町は衛生事業として管内医師会のみ追加項目を実施</t>
  </si>
  <si>
    <t>一般会計予算規模</t>
  </si>
  <si>
    <t>※豊能町は食後の場合(随時血糖)特定検診詳細な項目に該当しなかった場合(赤血球、血色素、ヘマクリット値）</t>
  </si>
  <si>
    <t>10.07-11.03</t>
  </si>
  <si>
    <t>※四條畷市は70歳以上、市民税非課税世帯、身体障害者手帳1,2級、療育手帳A、精神障害者保健福祉手帳1級の方は無料</t>
  </si>
  <si>
    <t>2010年度決算</t>
  </si>
  <si>
    <t>2011年度予算</t>
  </si>
  <si>
    <t>　四條畷市</t>
  </si>
  <si>
    <t>200
700</t>
  </si>
  <si>
    <t>肺・胃がん（委託先の施設）大腸がん（契約医療機関）</t>
  </si>
  <si>
    <t>2010年度
決算</t>
  </si>
  <si>
    <t>2010年度利用者</t>
  </si>
  <si>
    <t>10.04-11.03</t>
  </si>
  <si>
    <t>○</t>
  </si>
  <si>
    <t>無料</t>
  </si>
  <si>
    <t>300
500</t>
  </si>
  <si>
    <t>大腸がん・前立腺がん・肺がん・乳がん・子宮がん（一部医療機関）</t>
  </si>
  <si>
    <t>前立腺がん（500円）12.5％</t>
  </si>
  <si>
    <t>※吹田市は65歳以上の方は無料、64歳以下市民税非課税世帯、生活保護受給世帯の方は健診を受ける2週間前まで保健センターへ申請すれば無料</t>
  </si>
  <si>
    <t>2011年度
予算</t>
  </si>
  <si>
    <t>胃がん・大腸がん・肺がん</t>
  </si>
  <si>
    <t>2010年度ガン検診等実施状況調査　大阪社保協2011.06.10現在</t>
  </si>
  <si>
    <t>※八尾市は65歳以上、および市民税非課税世帯の方は無料（途中加入者は除く）</t>
  </si>
  <si>
    <t>100
400</t>
  </si>
  <si>
    <t>集団（肺・大腸がん）個別（大腸・子宮・乳がん）</t>
  </si>
  <si>
    <t>10.04-11.03</t>
  </si>
  <si>
    <t>○</t>
  </si>
  <si>
    <t>有</t>
  </si>
  <si>
    <t>可能</t>
  </si>
  <si>
    <t>10.07-11.03</t>
  </si>
  <si>
    <t>※大東市は70歳以上および身障手帳1,2級､療育手帳A､精神障害者保健福祉手帳1級、国保世帯で市民税非課税世帯の方は無料</t>
  </si>
  <si>
    <t>胃がん・大腸がん・乳がん・子宮がん</t>
  </si>
  <si>
    <t>500
1,500</t>
  </si>
  <si>
    <t>700
1,000</t>
  </si>
  <si>
    <t>100
300
1,000</t>
  </si>
  <si>
    <t>200
1,000</t>
  </si>
  <si>
    <t>10.06-10.12</t>
  </si>
  <si>
    <t>無料
300</t>
  </si>
  <si>
    <t>300
700
1,000</t>
  </si>
  <si>
    <t>500
1,000</t>
  </si>
  <si>
    <t>前立腺がん（300円）</t>
  </si>
  <si>
    <t>前立腺がん（500円）</t>
  </si>
  <si>
    <t>肺がん・乳がん（視触診）・子宮がん・前立腺がん</t>
  </si>
  <si>
    <t>700
500</t>
  </si>
  <si>
    <t>500
400</t>
  </si>
  <si>
    <t>400
100
1,000</t>
  </si>
  <si>
    <t xml:space="preserve">
21.9%</t>
  </si>
  <si>
    <t xml:space="preserve">
15.0%</t>
  </si>
  <si>
    <t>集団（肺・胃・大腸がん）個別（肺・大腸・子宮・乳がん（視触のみ））</t>
  </si>
  <si>
    <t>10.05-11.02</t>
  </si>
  <si>
    <t>無料
300
1,200</t>
  </si>
  <si>
    <t>500
1,000
1,500</t>
  </si>
  <si>
    <t>500
1,000
1,600</t>
  </si>
  <si>
    <t>前立腺がん、肝炎、生保等基本健診（無料）</t>
  </si>
  <si>
    <t>肝炎ウィルス検診（500円）、骨粗鬆症検診（500円）、歯科検診（無料）</t>
  </si>
  <si>
    <t>結核・肺がん検診、肝炎ウィルス検診</t>
  </si>
  <si>
    <t>10.04-110.3</t>
  </si>
  <si>
    <t>800
500</t>
  </si>
  <si>
    <t>可能ではあるが特に配慮はしていない</t>
  </si>
  <si>
    <t>10.05-11.01</t>
  </si>
  <si>
    <t>胃がん・大腸がん・乳がん</t>
  </si>
  <si>
    <t>前立腺がん（500円）12.77％</t>
  </si>
  <si>
    <t>現在はできないが検討中</t>
  </si>
  <si>
    <t>500
2,000</t>
  </si>
  <si>
    <t>1100
500</t>
  </si>
  <si>
    <t>できない</t>
  </si>
  <si>
    <t>10.06-11.03</t>
  </si>
  <si>
    <t>10.05-11.03</t>
  </si>
  <si>
    <t>500～
3,000</t>
  </si>
  <si>
    <t>500～
600</t>
  </si>
  <si>
    <t>700～
1,800</t>
  </si>
  <si>
    <t>300～
1,500</t>
  </si>
  <si>
    <t>800～
2,400</t>
  </si>
  <si>
    <t>前立腺がん（300～1,000円）51.3％</t>
  </si>
  <si>
    <t>100
500</t>
  </si>
  <si>
    <t>前立腺がん（500円）27.6％</t>
  </si>
  <si>
    <t>前立腺がん（集団）、肺・胃・大腸がん（同時実施可能なとき）</t>
  </si>
  <si>
    <t>10.04-11.03</t>
  </si>
  <si>
    <t>無料
400</t>
  </si>
  <si>
    <t>国保加入者は集団検診で全部のがん検診と同時受診可。個別検診はほとんどの医療機関で可。</t>
  </si>
  <si>
    <t>10.06-11.03</t>
  </si>
  <si>
    <t>○</t>
  </si>
  <si>
    <t>2,000
700</t>
  </si>
  <si>
    <t>前立腺がん（600円）5.4%</t>
  </si>
  <si>
    <t>子宮がん</t>
  </si>
  <si>
    <t>500
1,000</t>
  </si>
  <si>
    <t>500～
3,000</t>
  </si>
  <si>
    <t>200～600</t>
  </si>
  <si>
    <t>100～200</t>
  </si>
  <si>
    <t>300～
1,300</t>
  </si>
  <si>
    <t>500～2,400</t>
  </si>
  <si>
    <t>肺がん</t>
  </si>
  <si>
    <t>無料
600</t>
  </si>
  <si>
    <t>500
1,500</t>
  </si>
  <si>
    <t>1,500
1,000
500</t>
  </si>
  <si>
    <t>胃・大腸・肺・乳がん（集団）</t>
  </si>
  <si>
    <t>10.05-11.03</t>
  </si>
  <si>
    <t>肺・子宮がん（集団）、大腸がん（個別）</t>
  </si>
  <si>
    <t>1,000
1,500</t>
  </si>
  <si>
    <t>胃がん、大腸がん、肺がん</t>
  </si>
  <si>
    <t>10.06-10.12</t>
  </si>
  <si>
    <t>前立腺がん（1,000円）3.8%</t>
  </si>
  <si>
    <t>10.04-11.02</t>
  </si>
  <si>
    <t>無料
（500）</t>
  </si>
  <si>
    <t>10.05-10.12</t>
  </si>
  <si>
    <t>前立腺がん(1,500円）9.5%</t>
  </si>
  <si>
    <t>10.06-11.01</t>
  </si>
  <si>
    <t>できない</t>
  </si>
  <si>
    <t>※河南町は心電図、眼底検診は本人の希望、医師の指示により実施</t>
  </si>
  <si>
    <t>無料
1,000</t>
  </si>
  <si>
    <t>前立腺がん（無料）、肝炎ウィルス、骨粗鬆症</t>
  </si>
  <si>
    <t>無料（30歳以上）</t>
  </si>
  <si>
    <t>乳がん・子宮がん（一部医療機関）</t>
  </si>
  <si>
    <t>400
500</t>
  </si>
  <si>
    <t>大腸がん・乳がん・子宮がん</t>
  </si>
  <si>
    <t>肺がん・胃がん・大腸がん・子宮がん</t>
  </si>
  <si>
    <t>肺がん・胃がん・大腸がん</t>
  </si>
  <si>
    <t>10.05-11.11</t>
  </si>
  <si>
    <t>10.06-11.11</t>
  </si>
  <si>
    <t>骨粗鬆症（1,000円）、子宮頚部体部セット（1,000円）</t>
  </si>
  <si>
    <t>※貝塚市は生活保護受給者、市民税非課税世帯、検診当日70歳以上の市民は無料</t>
  </si>
  <si>
    <t>胃がん・肺がん・大腸がん</t>
  </si>
  <si>
    <t>子宮がん・乳がん（医療機関による）</t>
  </si>
  <si>
    <t>10.05-11.03</t>
  </si>
  <si>
    <t>○</t>
  </si>
  <si>
    <t>600
500</t>
  </si>
  <si>
    <t>できない</t>
  </si>
  <si>
    <t>10.05-11.02</t>
  </si>
  <si>
    <t>無料
500</t>
  </si>
  <si>
    <t>前立腺腫瘍マーカー（500円）24.6%</t>
  </si>
  <si>
    <t>大腸がん・前立腺腫瘍マーカー</t>
  </si>
  <si>
    <t>10.04-11.03</t>
  </si>
  <si>
    <t>600
1,500</t>
  </si>
  <si>
    <t>前立腺がん（1,000円）、肝炎ウィルス（1,000円）</t>
  </si>
  <si>
    <t>集団は可能。個別は医療機関による。</t>
  </si>
  <si>
    <t>10.06-11.02</t>
  </si>
  <si>
    <t>100
400</t>
  </si>
  <si>
    <t>1,200
1,500
200</t>
  </si>
  <si>
    <t>500
1,000</t>
  </si>
  <si>
    <t>肺がん（個別で取扱医療機関）、2010年度は集団で子宮・胃・大腸がん</t>
  </si>
  <si>
    <t>10.04-11.03</t>
  </si>
  <si>
    <t>乳がん・子宮がん（一部医療機関）、40歳50歳節目健診として胃・肺・大腸がん</t>
  </si>
  <si>
    <t>集団のみ。個別は子宮がん・乳がん一部医療機関可。</t>
  </si>
  <si>
    <t>胃がん（集団のみ）・肺がん・大腸がん</t>
  </si>
  <si>
    <t>※豊中市は70歳以上無料。非課税世帯と生活保護世帯に減免制度あり。</t>
  </si>
  <si>
    <t>300
特定健診とセットで無料</t>
  </si>
  <si>
    <t>無料
200</t>
  </si>
  <si>
    <t>600
1,000</t>
  </si>
  <si>
    <t>個別（大腸がん）、集団（大腸がん・肺がん）</t>
  </si>
  <si>
    <t>特定健診とセットで無料</t>
  </si>
  <si>
    <t>前立腺がん（500円）2.7%</t>
  </si>
  <si>
    <t>集団（胃・肺・大腸がん）個別（子宮・乳・大腸・前立腺がん）</t>
  </si>
  <si>
    <t>無料
700
2,000</t>
  </si>
  <si>
    <t>胃がん・大腸がん・肺がん・乳がん・子宮がん</t>
  </si>
  <si>
    <t>10.04-11.03</t>
  </si>
  <si>
    <t>1,200
1,500</t>
  </si>
  <si>
    <t>800
3,300</t>
  </si>
  <si>
    <t>1,000
1,300</t>
  </si>
  <si>
    <t>800
1,600
2,000</t>
  </si>
  <si>
    <t>肺がん・大腸がん、（乳がん・胃がん）</t>
  </si>
  <si>
    <t>四條畷市</t>
  </si>
  <si>
    <t>※大阪市は70歳以上、老人医療費助成制度対象者、市民税非課税世帯は無料　国基準以外にHbAlc検査を必須項目として実施</t>
  </si>
  <si>
    <t>201106大阪社保協調査</t>
  </si>
  <si>
    <t>2011年度特定健診実施内容一覧</t>
  </si>
  <si>
    <t>2010年度目標</t>
  </si>
  <si>
    <t>2010年度達成</t>
  </si>
  <si>
    <t>※満30歳以上の国保加入者対象に人間ドック脳ドックの7割を助成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</si>
</sst>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\&quot;#,##0;[Red]&quot;\&quot;&quot;\&quot;&quot;\&quot;\!\!\-#,##0"/>
    <numFmt numFmtId="178" formatCode="&quot;\&quot;#,##0.00;[Red]&quot;\&quot;&quot;\&quot;&quot;\&quot;\!\!\-#,##0.00"/>
    <numFmt numFmtId="179" formatCode="#,##0.0;[Red]\-#,##0.0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9" fillId="0" borderId="10" xfId="49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0" fillId="0" borderId="10" xfId="42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176" fontId="7" fillId="0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8" fontId="7" fillId="0" borderId="10" xfId="49" applyFont="1" applyFill="1" applyBorder="1" applyAlignment="1">
      <alignment horizontal="center" vertical="center" shrinkToFit="1"/>
    </xf>
    <xf numFmtId="3" fontId="7" fillId="0" borderId="10" xfId="0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center" indent="1" shrinkToFit="1"/>
    </xf>
    <xf numFmtId="0" fontId="7" fillId="0" borderId="0" xfId="0" applyFont="1" applyBorder="1" applyAlignment="1">
      <alignment horizontal="center" vertical="center"/>
    </xf>
    <xf numFmtId="176" fontId="7" fillId="0" borderId="0" xfId="42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8" fontId="7" fillId="0" borderId="0" xfId="49" applyFont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10" fontId="7" fillId="0" borderId="0" xfId="42" applyNumberFormat="1" applyFont="1" applyFill="1" applyBorder="1" applyAlignment="1">
      <alignment horizontal="center" vertical="center" shrinkToFit="1"/>
    </xf>
    <xf numFmtId="38" fontId="7" fillId="0" borderId="0" xfId="49" applyFont="1" applyBorder="1" applyAlignment="1">
      <alignment vertical="center"/>
    </xf>
    <xf numFmtId="10" fontId="0" fillId="0" borderId="10" xfId="42" applyNumberFormat="1" applyFont="1" applyFill="1" applyBorder="1" applyAlignment="1">
      <alignment horizontal="center" vertical="center" shrinkToFit="1"/>
    </xf>
    <xf numFmtId="176" fontId="7" fillId="0" borderId="10" xfId="42" applyNumberFormat="1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76" fontId="0" fillId="0" borderId="10" xfId="42" applyNumberFormat="1" applyFont="1" applyFill="1" applyBorder="1" applyAlignment="1">
      <alignment horizontal="center" vertical="center" shrinkToFit="1"/>
    </xf>
    <xf numFmtId="10" fontId="0" fillId="0" borderId="10" xfId="42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38" fontId="7" fillId="0" borderId="10" xfId="49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9" fontId="7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3" xfId="42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indent="1" shrinkToFit="1"/>
    </xf>
    <xf numFmtId="0" fontId="0" fillId="0" borderId="16" xfId="0" applyFill="1" applyBorder="1" applyAlignment="1">
      <alignment horizontal="left" vertical="center" indent="1" shrinkToFit="1"/>
    </xf>
    <xf numFmtId="176" fontId="0" fillId="0" borderId="17" xfId="42" applyNumberFormat="1" applyFont="1" applyFill="1" applyBorder="1" applyAlignment="1">
      <alignment horizontal="center" vertical="center" shrinkToFit="1"/>
    </xf>
    <xf numFmtId="38" fontId="6" fillId="0" borderId="14" xfId="49" applyFont="1" applyFill="1" applyBorder="1" applyAlignment="1">
      <alignment horizontal="right" vertical="center"/>
    </xf>
    <xf numFmtId="176" fontId="0" fillId="0" borderId="18" xfId="42" applyNumberFormat="1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indent="1" shrinkToFit="1"/>
    </xf>
    <xf numFmtId="176" fontId="0" fillId="0" borderId="26" xfId="42" applyNumberFormat="1" applyFont="1" applyFill="1" applyBorder="1" applyAlignment="1">
      <alignment horizontal="center" vertical="center" shrinkToFit="1"/>
    </xf>
    <xf numFmtId="176" fontId="0" fillId="0" borderId="27" xfId="42" applyNumberFormat="1" applyFont="1" applyFill="1" applyBorder="1" applyAlignment="1">
      <alignment horizontal="center" vertical="center" shrinkToFit="1"/>
    </xf>
    <xf numFmtId="38" fontId="6" fillId="0" borderId="28" xfId="49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 wrapText="1"/>
    </xf>
    <xf numFmtId="38" fontId="0" fillId="0" borderId="27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0" fontId="0" fillId="0" borderId="32" xfId="0" applyBorder="1" applyAlignment="1">
      <alignment horizontal="left" vertical="center" indent="1"/>
    </xf>
    <xf numFmtId="176" fontId="0" fillId="0" borderId="33" xfId="42" applyNumberFormat="1" applyFont="1" applyBorder="1" applyAlignment="1">
      <alignment horizontal="center" vertical="center" shrinkToFit="1"/>
    </xf>
    <xf numFmtId="176" fontId="0" fillId="0" borderId="34" xfId="42" applyNumberFormat="1" applyFont="1" applyBorder="1" applyAlignment="1">
      <alignment horizontal="center" vertical="center" shrinkToFit="1"/>
    </xf>
    <xf numFmtId="176" fontId="0" fillId="0" borderId="35" xfId="42" applyNumberFormat="1" applyFont="1" applyBorder="1" applyAlignment="1">
      <alignment vertical="center"/>
    </xf>
    <xf numFmtId="0" fontId="0" fillId="0" borderId="3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6" fillId="0" borderId="23" xfId="49" applyFont="1" applyFill="1" applyBorder="1" applyAlignment="1">
      <alignment horizontal="right" vertical="center"/>
    </xf>
    <xf numFmtId="3" fontId="0" fillId="0" borderId="24" xfId="0" applyNumberForma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8" fontId="0" fillId="0" borderId="37" xfId="49" applyFont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76" fontId="7" fillId="0" borderId="12" xfId="42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38" fontId="7" fillId="0" borderId="12" xfId="49" applyFont="1" applyBorder="1" applyAlignment="1">
      <alignment horizontal="center" vertical="center"/>
    </xf>
    <xf numFmtId="38" fontId="9" fillId="0" borderId="12" xfId="49" applyFont="1" applyFill="1" applyBorder="1" applyAlignment="1">
      <alignment horizontal="center" vertical="center"/>
    </xf>
    <xf numFmtId="38" fontId="7" fillId="0" borderId="12" xfId="49" applyFont="1" applyBorder="1" applyAlignment="1">
      <alignment vertical="center"/>
    </xf>
    <xf numFmtId="38" fontId="7" fillId="0" borderId="38" xfId="49" applyFont="1" applyBorder="1" applyAlignment="1">
      <alignment vertical="center"/>
    </xf>
    <xf numFmtId="38" fontId="7" fillId="0" borderId="13" xfId="49" applyFont="1" applyFill="1" applyBorder="1" applyAlignment="1">
      <alignment horizontal="center" vertical="center" wrapText="1"/>
    </xf>
    <xf numFmtId="176" fontId="7" fillId="0" borderId="13" xfId="42" applyNumberFormat="1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176" fontId="7" fillId="0" borderId="13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38" fontId="7" fillId="0" borderId="13" xfId="49" applyFont="1" applyFill="1" applyBorder="1" applyAlignment="1">
      <alignment horizontal="center" vertical="center" shrinkToFit="1"/>
    </xf>
    <xf numFmtId="38" fontId="9" fillId="0" borderId="13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0" fillId="0" borderId="39" xfId="0" applyBorder="1" applyAlignment="1">
      <alignment horizontal="left" vertical="center" indent="1" shrinkToFi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38" fontId="7" fillId="0" borderId="17" xfId="49" applyFont="1" applyFill="1" applyBorder="1" applyAlignment="1">
      <alignment horizontal="center" vertical="center" wrapText="1"/>
    </xf>
    <xf numFmtId="176" fontId="7" fillId="0" borderId="14" xfId="42" applyNumberFormat="1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176" fontId="7" fillId="0" borderId="11" xfId="42" applyNumberFormat="1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 wrapText="1"/>
    </xf>
    <xf numFmtId="38" fontId="7" fillId="0" borderId="18" xfId="49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176" fontId="7" fillId="0" borderId="38" xfId="42" applyNumberFormat="1" applyFont="1" applyBorder="1" applyAlignment="1">
      <alignment horizontal="center" vertical="center"/>
    </xf>
    <xf numFmtId="10" fontId="7" fillId="0" borderId="23" xfId="42" applyNumberFormat="1" applyFont="1" applyFill="1" applyBorder="1" applyAlignment="1">
      <alignment horizontal="center" vertical="center" shrinkToFit="1"/>
    </xf>
    <xf numFmtId="10" fontId="7" fillId="0" borderId="24" xfId="42" applyNumberFormat="1" applyFont="1" applyFill="1" applyBorder="1" applyAlignment="1">
      <alignment horizontal="center" vertical="center" shrinkToFit="1"/>
    </xf>
    <xf numFmtId="10" fontId="7" fillId="0" borderId="22" xfId="42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0" fontId="7" fillId="0" borderId="10" xfId="42" applyNumberFormat="1" applyFont="1" applyFill="1" applyBorder="1" applyAlignment="1">
      <alignment horizontal="center" vertical="center"/>
    </xf>
    <xf numFmtId="10" fontId="7" fillId="0" borderId="11" xfId="4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176" fontId="16" fillId="0" borderId="0" xfId="42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vertical="center" wrapText="1" shrinkToFit="1"/>
    </xf>
    <xf numFmtId="0" fontId="2" fillId="0" borderId="41" xfId="0" applyFont="1" applyBorder="1" applyAlignment="1">
      <alignment vertical="center"/>
    </xf>
    <xf numFmtId="0" fontId="0" fillId="0" borderId="4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1" sqref="E31"/>
    </sheetView>
  </sheetViews>
  <sheetFormatPr defaultColWidth="9.00390625" defaultRowHeight="13.5"/>
  <cols>
    <col min="1" max="1" width="11.625" style="0" customWidth="1"/>
    <col min="2" max="2" width="6.625" style="0" customWidth="1"/>
    <col min="3" max="3" width="7.375" style="0" customWidth="1"/>
    <col min="4" max="4" width="3.50390625" style="0" customWidth="1"/>
    <col min="5" max="5" width="10.50390625" style="0" customWidth="1"/>
    <col min="6" max="6" width="5.00390625" style="0" customWidth="1"/>
    <col min="7" max="16" width="3.125" style="3" customWidth="1"/>
    <col min="17" max="17" width="10.125" style="0" customWidth="1"/>
    <col min="18" max="18" width="4.75390625" style="0" customWidth="1"/>
    <col min="19" max="19" width="4.625" style="0" customWidth="1"/>
    <col min="20" max="20" width="8.875" style="0" customWidth="1"/>
    <col min="21" max="21" width="13.375" style="0" customWidth="1"/>
    <col min="22" max="22" width="9.125" style="0" customWidth="1"/>
    <col min="23" max="23" width="4.875" style="0" customWidth="1"/>
    <col min="24" max="24" width="13.375" style="0" customWidth="1"/>
    <col min="25" max="25" width="8.25390625" style="0" customWidth="1"/>
  </cols>
  <sheetData>
    <row r="1" spans="1:20" ht="24.75" customHeight="1" thickBot="1">
      <c r="A1" s="6" t="s">
        <v>250</v>
      </c>
      <c r="T1" s="40" t="s">
        <v>249</v>
      </c>
    </row>
    <row r="2" spans="1:25" ht="18.75" customHeight="1">
      <c r="A2" s="178"/>
      <c r="B2" s="191" t="s">
        <v>51</v>
      </c>
      <c r="C2" s="192"/>
      <c r="D2" s="193"/>
      <c r="E2" s="185" t="s">
        <v>44</v>
      </c>
      <c r="F2" s="188" t="s">
        <v>45</v>
      </c>
      <c r="G2" s="189"/>
      <c r="H2" s="189"/>
      <c r="I2" s="189"/>
      <c r="J2" s="189"/>
      <c r="K2" s="189"/>
      <c r="L2" s="189"/>
      <c r="M2" s="189"/>
      <c r="N2" s="189"/>
      <c r="O2" s="189"/>
      <c r="P2" s="190"/>
      <c r="Q2" s="151" t="s">
        <v>55</v>
      </c>
      <c r="R2" s="170" t="s">
        <v>48</v>
      </c>
      <c r="S2" s="171"/>
      <c r="T2" s="167" t="s">
        <v>68</v>
      </c>
      <c r="U2" s="176" t="s">
        <v>92</v>
      </c>
      <c r="V2" s="177"/>
      <c r="W2" s="155"/>
      <c r="X2" s="154" t="s">
        <v>93</v>
      </c>
      <c r="Y2" s="155"/>
    </row>
    <row r="3" spans="1:25" ht="18.75" customHeight="1">
      <c r="A3" s="179"/>
      <c r="B3" s="181" t="s">
        <v>251</v>
      </c>
      <c r="C3" s="183" t="s">
        <v>252</v>
      </c>
      <c r="D3" s="162" t="s">
        <v>71</v>
      </c>
      <c r="E3" s="186"/>
      <c r="F3" s="194" t="s">
        <v>46</v>
      </c>
      <c r="G3" s="165" t="s">
        <v>47</v>
      </c>
      <c r="H3" s="166"/>
      <c r="I3" s="166"/>
      <c r="J3" s="166"/>
      <c r="K3" s="166"/>
      <c r="L3" s="166"/>
      <c r="M3" s="166"/>
      <c r="N3" s="166"/>
      <c r="O3" s="166"/>
      <c r="P3" s="166"/>
      <c r="Q3" s="152"/>
      <c r="R3" s="172"/>
      <c r="S3" s="173"/>
      <c r="T3" s="168"/>
      <c r="U3" s="174" t="s">
        <v>69</v>
      </c>
      <c r="V3" s="156" t="s">
        <v>70</v>
      </c>
      <c r="W3" s="162" t="s">
        <v>71</v>
      </c>
      <c r="X3" s="160" t="s">
        <v>69</v>
      </c>
      <c r="Y3" s="158" t="s">
        <v>70</v>
      </c>
    </row>
    <row r="4" spans="1:25" ht="75" customHeight="1" thickBot="1">
      <c r="A4" s="180"/>
      <c r="B4" s="182"/>
      <c r="C4" s="184"/>
      <c r="D4" s="163"/>
      <c r="E4" s="187"/>
      <c r="F4" s="195"/>
      <c r="G4" s="49" t="s">
        <v>52</v>
      </c>
      <c r="H4" s="49" t="s">
        <v>66</v>
      </c>
      <c r="I4" s="49" t="s">
        <v>67</v>
      </c>
      <c r="J4" s="50" t="s">
        <v>85</v>
      </c>
      <c r="K4" s="51" t="s">
        <v>82</v>
      </c>
      <c r="L4" s="49" t="s">
        <v>53</v>
      </c>
      <c r="M4" s="49" t="s">
        <v>54</v>
      </c>
      <c r="N4" s="49" t="s">
        <v>83</v>
      </c>
      <c r="O4" s="49" t="s">
        <v>77</v>
      </c>
      <c r="P4" s="62" t="s">
        <v>84</v>
      </c>
      <c r="Q4" s="153"/>
      <c r="R4" s="59" t="s">
        <v>49</v>
      </c>
      <c r="S4" s="44" t="s">
        <v>50</v>
      </c>
      <c r="T4" s="169"/>
      <c r="U4" s="175"/>
      <c r="V4" s="157"/>
      <c r="W4" s="163"/>
      <c r="X4" s="161"/>
      <c r="Y4" s="159"/>
    </row>
    <row r="5" spans="1:29" s="5" customFormat="1" ht="30.75" customHeight="1">
      <c r="A5" s="52" t="s">
        <v>2</v>
      </c>
      <c r="B5" s="54">
        <v>0.45</v>
      </c>
      <c r="C5" s="45">
        <v>0.146</v>
      </c>
      <c r="D5" s="55">
        <f>RANK(C5,$C$5:$C$47)</f>
        <v>34</v>
      </c>
      <c r="E5" s="60" t="s">
        <v>164</v>
      </c>
      <c r="F5" s="57"/>
      <c r="G5" s="46"/>
      <c r="H5" s="46"/>
      <c r="I5" s="46"/>
      <c r="J5" s="46"/>
      <c r="K5" s="46"/>
      <c r="L5" s="46"/>
      <c r="M5" s="46"/>
      <c r="N5" s="46"/>
      <c r="O5" s="46"/>
      <c r="P5" s="63"/>
      <c r="Q5" s="65" t="s">
        <v>179</v>
      </c>
      <c r="R5" s="57">
        <v>1</v>
      </c>
      <c r="S5" s="46">
        <v>1</v>
      </c>
      <c r="T5" s="91">
        <v>488037</v>
      </c>
      <c r="U5" s="101">
        <v>733843000</v>
      </c>
      <c r="V5" s="47">
        <f>U5/T5</f>
        <v>1503.662632136498</v>
      </c>
      <c r="W5" s="48">
        <f>RANK(V5,$V$5:$V$47)</f>
        <v>38</v>
      </c>
      <c r="X5" s="97">
        <v>1100489000</v>
      </c>
      <c r="Y5" s="48">
        <f>X5/T5</f>
        <v>2254.9294418251075</v>
      </c>
      <c r="AC5" s="4"/>
    </row>
    <row r="6" spans="1:29" s="5" customFormat="1" ht="18" customHeight="1">
      <c r="A6" s="53" t="s">
        <v>3</v>
      </c>
      <c r="B6" s="56">
        <v>0.47</v>
      </c>
      <c r="C6" s="10">
        <v>0.28</v>
      </c>
      <c r="D6" s="55">
        <f>RANK(C6,$C$5:$C$47)</f>
        <v>16</v>
      </c>
      <c r="E6" s="61" t="s">
        <v>227</v>
      </c>
      <c r="F6" s="58"/>
      <c r="G6" s="11"/>
      <c r="H6" s="11"/>
      <c r="I6" s="11"/>
      <c r="J6" s="11" t="s">
        <v>211</v>
      </c>
      <c r="K6" s="11"/>
      <c r="L6" s="11" t="s">
        <v>211</v>
      </c>
      <c r="M6" s="11" t="s">
        <v>211</v>
      </c>
      <c r="N6" s="11" t="s">
        <v>211</v>
      </c>
      <c r="O6" s="11"/>
      <c r="P6" s="64"/>
      <c r="Q6" s="66">
        <v>700</v>
      </c>
      <c r="R6" s="58">
        <v>1</v>
      </c>
      <c r="S6" s="11">
        <v>1</v>
      </c>
      <c r="T6" s="92">
        <v>63743</v>
      </c>
      <c r="U6" s="102"/>
      <c r="V6" s="12">
        <f>U6/T6</f>
        <v>0</v>
      </c>
      <c r="W6" s="43">
        <f aca="true" t="shared" si="0" ref="W6:W47">RANK(V6,$V$5:$V$47)</f>
        <v>40</v>
      </c>
      <c r="X6" s="98">
        <v>196080000</v>
      </c>
      <c r="Y6" s="43">
        <f aca="true" t="shared" si="1" ref="Y6:Y47">X6/T6</f>
        <v>3076.102473997145</v>
      </c>
      <c r="AC6" s="4"/>
    </row>
    <row r="7" spans="1:29" s="5" customFormat="1" ht="18" customHeight="1">
      <c r="A7" s="53" t="s">
        <v>4</v>
      </c>
      <c r="B7" s="56">
        <v>0.6</v>
      </c>
      <c r="C7" s="34"/>
      <c r="D7" s="55"/>
      <c r="E7" s="61" t="s">
        <v>153</v>
      </c>
      <c r="F7" s="58"/>
      <c r="G7" s="11" t="s">
        <v>113</v>
      </c>
      <c r="H7" s="11"/>
      <c r="I7" s="11"/>
      <c r="J7" s="11" t="s">
        <v>113</v>
      </c>
      <c r="K7" s="11" t="s">
        <v>113</v>
      </c>
      <c r="L7" s="11" t="s">
        <v>113</v>
      </c>
      <c r="M7" s="11" t="s">
        <v>113</v>
      </c>
      <c r="N7" s="11" t="s">
        <v>113</v>
      </c>
      <c r="O7" s="11"/>
      <c r="P7" s="64"/>
      <c r="Q7" s="66" t="s">
        <v>101</v>
      </c>
      <c r="R7" s="58">
        <v>1</v>
      </c>
      <c r="S7" s="11">
        <v>1</v>
      </c>
      <c r="T7" s="92">
        <v>15782</v>
      </c>
      <c r="U7" s="102">
        <v>45759412</v>
      </c>
      <c r="V7" s="12">
        <f aca="true" t="shared" si="2" ref="V7:V47">U7/T7</f>
        <v>2899.4685084273224</v>
      </c>
      <c r="W7" s="43">
        <f t="shared" si="0"/>
        <v>19</v>
      </c>
      <c r="X7" s="98">
        <v>72333000</v>
      </c>
      <c r="Y7" s="43">
        <f t="shared" si="1"/>
        <v>4583.259409453808</v>
      </c>
      <c r="AC7" s="4"/>
    </row>
    <row r="8" spans="1:29" s="5" customFormat="1" ht="30" customHeight="1">
      <c r="A8" s="53" t="s">
        <v>5</v>
      </c>
      <c r="B8" s="56">
        <v>0.55</v>
      </c>
      <c r="C8" s="10">
        <v>0.43</v>
      </c>
      <c r="D8" s="55">
        <f aca="true" t="shared" si="3" ref="D8:D15">RANK(C8,$C$5:$C$47)</f>
        <v>2</v>
      </c>
      <c r="E8" s="61" t="s">
        <v>164</v>
      </c>
      <c r="F8" s="58"/>
      <c r="G8" s="11"/>
      <c r="H8" s="11"/>
      <c r="I8" s="11"/>
      <c r="J8" s="11"/>
      <c r="K8" s="11"/>
      <c r="L8" s="11" t="s">
        <v>168</v>
      </c>
      <c r="M8" s="11" t="s">
        <v>168</v>
      </c>
      <c r="N8" s="11" t="s">
        <v>168</v>
      </c>
      <c r="O8" s="11"/>
      <c r="P8" s="64"/>
      <c r="Q8" s="67" t="s">
        <v>172</v>
      </c>
      <c r="R8" s="58">
        <v>1</v>
      </c>
      <c r="S8" s="11">
        <v>1</v>
      </c>
      <c r="T8" s="92">
        <v>3480</v>
      </c>
      <c r="U8" s="102">
        <v>13975000</v>
      </c>
      <c r="V8" s="12">
        <f t="shared" si="2"/>
        <v>4015.8045977011493</v>
      </c>
      <c r="W8" s="43">
        <f t="shared" si="0"/>
        <v>4</v>
      </c>
      <c r="X8" s="98">
        <v>21732000</v>
      </c>
      <c r="Y8" s="43">
        <f t="shared" si="1"/>
        <v>6244.827586206897</v>
      </c>
      <c r="AC8" s="4"/>
    </row>
    <row r="9" spans="1:29" s="5" customFormat="1" ht="36.75" customHeight="1">
      <c r="A9" s="53" t="s">
        <v>6</v>
      </c>
      <c r="B9" s="56">
        <v>0.5</v>
      </c>
      <c r="C9" s="10">
        <v>0.39</v>
      </c>
      <c r="D9" s="55">
        <f t="shared" si="3"/>
        <v>3</v>
      </c>
      <c r="E9" s="61" t="s">
        <v>183</v>
      </c>
      <c r="F9" s="58"/>
      <c r="G9" s="11"/>
      <c r="H9" s="11" t="s">
        <v>168</v>
      </c>
      <c r="I9" s="11"/>
      <c r="J9" s="11"/>
      <c r="K9" s="11" t="s">
        <v>168</v>
      </c>
      <c r="L9" s="11" t="s">
        <v>168</v>
      </c>
      <c r="M9" s="11" t="s">
        <v>168</v>
      </c>
      <c r="N9" s="11" t="s">
        <v>168</v>
      </c>
      <c r="O9" s="11"/>
      <c r="P9" s="64"/>
      <c r="Q9" s="67" t="s">
        <v>185</v>
      </c>
      <c r="R9" s="58">
        <v>1</v>
      </c>
      <c r="S9" s="11">
        <v>1</v>
      </c>
      <c r="T9" s="92">
        <v>1977</v>
      </c>
      <c r="U9" s="102">
        <v>6642219</v>
      </c>
      <c r="V9" s="12">
        <f t="shared" si="2"/>
        <v>3359.7465857359634</v>
      </c>
      <c r="W9" s="43">
        <f t="shared" si="0"/>
        <v>10</v>
      </c>
      <c r="X9" s="98">
        <v>15058000</v>
      </c>
      <c r="Y9" s="43">
        <f t="shared" si="1"/>
        <v>7616.590794132524</v>
      </c>
      <c r="AC9" s="4"/>
    </row>
    <row r="10" spans="1:29" s="5" customFormat="1" ht="18" customHeight="1">
      <c r="A10" s="53" t="s">
        <v>7</v>
      </c>
      <c r="B10" s="56">
        <v>0.54</v>
      </c>
      <c r="C10" s="10">
        <v>0.34</v>
      </c>
      <c r="D10" s="55">
        <f t="shared" si="3"/>
        <v>9</v>
      </c>
      <c r="E10" s="61" t="s">
        <v>112</v>
      </c>
      <c r="F10" s="58"/>
      <c r="G10" s="11"/>
      <c r="H10" s="11"/>
      <c r="I10" s="11"/>
      <c r="J10" s="11" t="s">
        <v>113</v>
      </c>
      <c r="K10" s="11" t="s">
        <v>113</v>
      </c>
      <c r="L10" s="11" t="s">
        <v>113</v>
      </c>
      <c r="M10" s="11" t="s">
        <v>113</v>
      </c>
      <c r="N10" s="11" t="s">
        <v>113</v>
      </c>
      <c r="O10" s="11"/>
      <c r="P10" s="64"/>
      <c r="Q10" s="66" t="s">
        <v>101</v>
      </c>
      <c r="R10" s="58">
        <v>1</v>
      </c>
      <c r="S10" s="11">
        <v>1</v>
      </c>
      <c r="T10" s="92">
        <v>20198</v>
      </c>
      <c r="U10" s="102">
        <v>68201000</v>
      </c>
      <c r="V10" s="12">
        <f t="shared" si="2"/>
        <v>3376.621447668086</v>
      </c>
      <c r="W10" s="43">
        <f t="shared" si="0"/>
        <v>9</v>
      </c>
      <c r="X10" s="98">
        <v>117204000</v>
      </c>
      <c r="Y10" s="43">
        <f t="shared" si="1"/>
        <v>5802.7527477968115</v>
      </c>
      <c r="AC10" s="4"/>
    </row>
    <row r="11" spans="1:25" s="5" customFormat="1" ht="18" customHeight="1">
      <c r="A11" s="53" t="s">
        <v>8</v>
      </c>
      <c r="B11" s="56">
        <v>0.51</v>
      </c>
      <c r="C11" s="10">
        <v>0.378</v>
      </c>
      <c r="D11" s="55">
        <f t="shared" si="3"/>
        <v>4</v>
      </c>
      <c r="E11" s="61" t="s">
        <v>112</v>
      </c>
      <c r="F11" s="58"/>
      <c r="G11" s="11" t="s">
        <v>113</v>
      </c>
      <c r="H11" s="11"/>
      <c r="I11" s="11" t="s">
        <v>113</v>
      </c>
      <c r="J11" s="11" t="s">
        <v>113</v>
      </c>
      <c r="K11" s="11" t="s">
        <v>113</v>
      </c>
      <c r="L11" s="11" t="s">
        <v>113</v>
      </c>
      <c r="M11" s="11" t="s">
        <v>113</v>
      </c>
      <c r="N11" s="11" t="s">
        <v>113</v>
      </c>
      <c r="O11" s="11" t="s">
        <v>113</v>
      </c>
      <c r="P11" s="64"/>
      <c r="Q11" s="66" t="s">
        <v>101</v>
      </c>
      <c r="R11" s="58">
        <v>1</v>
      </c>
      <c r="S11" s="11">
        <v>1</v>
      </c>
      <c r="T11" s="92">
        <v>55579</v>
      </c>
      <c r="U11" s="102">
        <v>172941000</v>
      </c>
      <c r="V11" s="12">
        <f t="shared" si="2"/>
        <v>3111.6248942946077</v>
      </c>
      <c r="W11" s="43">
        <f t="shared" si="0"/>
        <v>16</v>
      </c>
      <c r="X11" s="98">
        <v>268282000</v>
      </c>
      <c r="Y11" s="43">
        <f t="shared" si="1"/>
        <v>4827.038989546411</v>
      </c>
    </row>
    <row r="12" spans="1:29" s="5" customFormat="1" ht="18" customHeight="1">
      <c r="A12" s="53" t="s">
        <v>9</v>
      </c>
      <c r="B12" s="56">
        <v>0.55</v>
      </c>
      <c r="C12" s="10">
        <v>0.345</v>
      </c>
      <c r="D12" s="55">
        <f t="shared" si="3"/>
        <v>8</v>
      </c>
      <c r="E12" s="61" t="s">
        <v>112</v>
      </c>
      <c r="F12" s="58"/>
      <c r="G12" s="11"/>
      <c r="H12" s="11"/>
      <c r="I12" s="11"/>
      <c r="J12" s="11"/>
      <c r="K12" s="11" t="s">
        <v>113</v>
      </c>
      <c r="L12" s="11"/>
      <c r="M12" s="11"/>
      <c r="N12" s="11" t="s">
        <v>113</v>
      </c>
      <c r="O12" s="11"/>
      <c r="P12" s="64"/>
      <c r="Q12" s="66" t="s">
        <v>101</v>
      </c>
      <c r="R12" s="58">
        <v>1</v>
      </c>
      <c r="S12" s="11">
        <v>1</v>
      </c>
      <c r="T12" s="93">
        <v>4157</v>
      </c>
      <c r="U12" s="102"/>
      <c r="V12" s="12">
        <f>U12/T12</f>
        <v>0</v>
      </c>
      <c r="W12" s="43">
        <f>RANK(V12,$V$5:$V$47)</f>
        <v>40</v>
      </c>
      <c r="X12" s="98">
        <v>21766000</v>
      </c>
      <c r="Y12" s="43">
        <f t="shared" si="1"/>
        <v>5235.9874909790715</v>
      </c>
      <c r="AC12" s="4"/>
    </row>
    <row r="13" spans="1:29" s="5" customFormat="1" ht="18" customHeight="1">
      <c r="A13" s="53" t="s">
        <v>10</v>
      </c>
      <c r="B13" s="56">
        <v>0.45</v>
      </c>
      <c r="C13" s="10">
        <v>0.247</v>
      </c>
      <c r="D13" s="55">
        <f t="shared" si="3"/>
        <v>23</v>
      </c>
      <c r="E13" s="61" t="s">
        <v>227</v>
      </c>
      <c r="F13" s="58"/>
      <c r="G13" s="11" t="s">
        <v>211</v>
      </c>
      <c r="H13" s="11" t="s">
        <v>211</v>
      </c>
      <c r="I13" s="11"/>
      <c r="J13" s="11"/>
      <c r="K13" s="11" t="s">
        <v>211</v>
      </c>
      <c r="L13" s="11" t="s">
        <v>211</v>
      </c>
      <c r="M13" s="11" t="s">
        <v>211</v>
      </c>
      <c r="N13" s="11" t="s">
        <v>211</v>
      </c>
      <c r="O13" s="11"/>
      <c r="P13" s="64"/>
      <c r="Q13" s="66">
        <v>500</v>
      </c>
      <c r="R13" s="58">
        <v>1</v>
      </c>
      <c r="S13" s="11">
        <v>1</v>
      </c>
      <c r="T13" s="92">
        <v>39607</v>
      </c>
      <c r="U13" s="102">
        <v>79348000</v>
      </c>
      <c r="V13" s="12">
        <f t="shared" si="2"/>
        <v>2003.3832403363042</v>
      </c>
      <c r="W13" s="43">
        <f t="shared" si="0"/>
        <v>35</v>
      </c>
      <c r="X13" s="98">
        <v>157449000</v>
      </c>
      <c r="Y13" s="43">
        <f t="shared" si="1"/>
        <v>3975.2821470952103</v>
      </c>
      <c r="AC13" s="4"/>
    </row>
    <row r="14" spans="1:29" s="5" customFormat="1" ht="18" customHeight="1">
      <c r="A14" s="53" t="s">
        <v>11</v>
      </c>
      <c r="B14" s="56">
        <v>0.52</v>
      </c>
      <c r="C14" s="10">
        <v>0.475</v>
      </c>
      <c r="D14" s="55">
        <f t="shared" si="3"/>
        <v>1</v>
      </c>
      <c r="E14" s="61" t="s">
        <v>99</v>
      </c>
      <c r="F14" s="58"/>
      <c r="G14" s="11" t="s">
        <v>100</v>
      </c>
      <c r="H14" s="11"/>
      <c r="I14" s="11"/>
      <c r="J14" s="11"/>
      <c r="K14" s="11" t="s">
        <v>100</v>
      </c>
      <c r="L14" s="11" t="s">
        <v>100</v>
      </c>
      <c r="M14" s="11" t="s">
        <v>100</v>
      </c>
      <c r="N14" s="11" t="s">
        <v>100</v>
      </c>
      <c r="O14" s="11"/>
      <c r="P14" s="64"/>
      <c r="Q14" s="66" t="s">
        <v>101</v>
      </c>
      <c r="R14" s="58">
        <v>1</v>
      </c>
      <c r="S14" s="11"/>
      <c r="T14" s="92">
        <v>50741</v>
      </c>
      <c r="U14" s="102">
        <v>237871584</v>
      </c>
      <c r="V14" s="12">
        <f t="shared" si="2"/>
        <v>4687.956169567017</v>
      </c>
      <c r="W14" s="43">
        <f t="shared" si="0"/>
        <v>1</v>
      </c>
      <c r="X14" s="98">
        <v>300579000</v>
      </c>
      <c r="Y14" s="43">
        <f t="shared" si="1"/>
        <v>5923.78944049191</v>
      </c>
      <c r="AC14" s="4"/>
    </row>
    <row r="15" spans="1:25" s="5" customFormat="1" ht="18" customHeight="1">
      <c r="A15" s="53" t="s">
        <v>12</v>
      </c>
      <c r="B15" s="56">
        <v>0.51</v>
      </c>
      <c r="C15" s="10">
        <v>0.2848</v>
      </c>
      <c r="D15" s="55">
        <f t="shared" si="3"/>
        <v>15</v>
      </c>
      <c r="E15" s="61" t="s">
        <v>112</v>
      </c>
      <c r="F15" s="58"/>
      <c r="G15" s="11" t="s">
        <v>113</v>
      </c>
      <c r="H15" s="11"/>
      <c r="I15" s="11" t="s">
        <v>113</v>
      </c>
      <c r="J15" s="11"/>
      <c r="K15" s="11"/>
      <c r="L15" s="11" t="s">
        <v>113</v>
      </c>
      <c r="M15" s="11"/>
      <c r="N15" s="11" t="s">
        <v>113</v>
      </c>
      <c r="O15" s="11"/>
      <c r="P15" s="64"/>
      <c r="Q15" s="66" t="s">
        <v>101</v>
      </c>
      <c r="R15" s="58">
        <v>1</v>
      </c>
      <c r="S15" s="11">
        <v>1</v>
      </c>
      <c r="T15" s="92">
        <v>14632</v>
      </c>
      <c r="U15" s="102">
        <v>38962981</v>
      </c>
      <c r="V15" s="12">
        <f t="shared" si="2"/>
        <v>2662.860921268453</v>
      </c>
      <c r="W15" s="43">
        <f t="shared" si="0"/>
        <v>25</v>
      </c>
      <c r="X15" s="98">
        <v>75786000</v>
      </c>
      <c r="Y15" s="43">
        <f t="shared" si="1"/>
        <v>5179.46965554948</v>
      </c>
    </row>
    <row r="16" spans="1:29" s="5" customFormat="1" ht="18" customHeight="1">
      <c r="A16" s="53" t="s">
        <v>13</v>
      </c>
      <c r="B16" s="56">
        <v>0.45</v>
      </c>
      <c r="C16" s="10"/>
      <c r="D16" s="55"/>
      <c r="E16" s="61" t="s">
        <v>123</v>
      </c>
      <c r="F16" s="58"/>
      <c r="G16" s="11" t="s">
        <v>113</v>
      </c>
      <c r="H16" s="11" t="s">
        <v>113</v>
      </c>
      <c r="I16" s="11"/>
      <c r="J16" s="11" t="s">
        <v>113</v>
      </c>
      <c r="K16" s="11" t="s">
        <v>113</v>
      </c>
      <c r="L16" s="11" t="s">
        <v>113</v>
      </c>
      <c r="M16" s="11"/>
      <c r="N16" s="11" t="s">
        <v>113</v>
      </c>
      <c r="O16" s="11"/>
      <c r="P16" s="64" t="s">
        <v>113</v>
      </c>
      <c r="Q16" s="66" t="s">
        <v>101</v>
      </c>
      <c r="R16" s="58"/>
      <c r="S16" s="11">
        <v>1</v>
      </c>
      <c r="T16" s="93">
        <v>27333</v>
      </c>
      <c r="U16" s="102">
        <v>67967000</v>
      </c>
      <c r="V16" s="12">
        <f t="shared" si="2"/>
        <v>2486.6278857059233</v>
      </c>
      <c r="W16" s="43">
        <f t="shared" si="0"/>
        <v>29</v>
      </c>
      <c r="X16" s="98">
        <v>70033000</v>
      </c>
      <c r="Y16" s="43">
        <f t="shared" si="1"/>
        <v>2562.2141733435774</v>
      </c>
      <c r="AC16" s="4"/>
    </row>
    <row r="17" spans="1:29" s="5" customFormat="1" ht="18" customHeight="1">
      <c r="A17" s="53" t="s">
        <v>14</v>
      </c>
      <c r="B17" s="56">
        <v>0.5</v>
      </c>
      <c r="C17" s="10">
        <v>0.31</v>
      </c>
      <c r="D17" s="55">
        <f>RANK(C17,$C$5:$C$47)</f>
        <v>14</v>
      </c>
      <c r="E17" s="61" t="s">
        <v>222</v>
      </c>
      <c r="F17" s="58"/>
      <c r="G17" s="11"/>
      <c r="H17" s="11"/>
      <c r="I17" s="11"/>
      <c r="J17" s="11"/>
      <c r="K17" s="11"/>
      <c r="L17" s="11" t="s">
        <v>211</v>
      </c>
      <c r="M17" s="11" t="s">
        <v>211</v>
      </c>
      <c r="N17" s="11" t="s">
        <v>211</v>
      </c>
      <c r="O17" s="11"/>
      <c r="P17" s="64" t="s">
        <v>211</v>
      </c>
      <c r="Q17" s="66" t="s">
        <v>101</v>
      </c>
      <c r="R17" s="58">
        <v>1</v>
      </c>
      <c r="S17" s="11">
        <v>1</v>
      </c>
      <c r="T17" s="92">
        <v>25864</v>
      </c>
      <c r="U17" s="102">
        <v>74492668</v>
      </c>
      <c r="V17" s="12">
        <f t="shared" si="2"/>
        <v>2880.168110114445</v>
      </c>
      <c r="W17" s="43">
        <f t="shared" si="0"/>
        <v>20</v>
      </c>
      <c r="X17" s="98">
        <v>115722000</v>
      </c>
      <c r="Y17" s="43">
        <f t="shared" si="1"/>
        <v>4474.24992267244</v>
      </c>
      <c r="AC17" s="4"/>
    </row>
    <row r="18" spans="1:25" s="5" customFormat="1" ht="18" customHeight="1">
      <c r="A18" s="53" t="s">
        <v>15</v>
      </c>
      <c r="B18" s="56">
        <v>0.56</v>
      </c>
      <c r="C18" s="10">
        <v>0.223</v>
      </c>
      <c r="D18" s="55">
        <f>RANK(C18,$C$5:$C$47)</f>
        <v>30</v>
      </c>
      <c r="E18" s="61" t="s">
        <v>116</v>
      </c>
      <c r="F18" s="58">
        <v>1</v>
      </c>
      <c r="G18" s="11"/>
      <c r="H18" s="11"/>
      <c r="I18" s="11"/>
      <c r="J18" s="11"/>
      <c r="K18" s="11"/>
      <c r="L18" s="11"/>
      <c r="M18" s="11"/>
      <c r="N18" s="11"/>
      <c r="O18" s="11"/>
      <c r="P18" s="64"/>
      <c r="Q18" s="66">
        <v>700</v>
      </c>
      <c r="R18" s="58">
        <v>1</v>
      </c>
      <c r="S18" s="11"/>
      <c r="T18" s="92">
        <v>22547</v>
      </c>
      <c r="U18" s="102">
        <v>69969403</v>
      </c>
      <c r="V18" s="12">
        <f t="shared" si="2"/>
        <v>3103.2688606022975</v>
      </c>
      <c r="W18" s="43">
        <f t="shared" si="0"/>
        <v>17</v>
      </c>
      <c r="X18" s="98">
        <v>67705000</v>
      </c>
      <c r="Y18" s="43">
        <f t="shared" si="1"/>
        <v>3002.8385151017874</v>
      </c>
    </row>
    <row r="19" spans="1:29" s="5" customFormat="1" ht="18" customHeight="1">
      <c r="A19" s="53" t="s">
        <v>247</v>
      </c>
      <c r="B19" s="56">
        <v>0.55</v>
      </c>
      <c r="C19" s="10">
        <v>0.199</v>
      </c>
      <c r="D19" s="55">
        <f>RANK(C19,$C$5:$C$47)</f>
        <v>32</v>
      </c>
      <c r="E19" s="61" t="s">
        <v>90</v>
      </c>
      <c r="F19" s="58">
        <v>1</v>
      </c>
      <c r="G19" s="11"/>
      <c r="H19" s="11"/>
      <c r="I19" s="11"/>
      <c r="J19" s="11"/>
      <c r="K19" s="11"/>
      <c r="L19" s="11"/>
      <c r="M19" s="11"/>
      <c r="N19" s="11"/>
      <c r="O19" s="11"/>
      <c r="P19" s="64"/>
      <c r="Q19" s="66">
        <v>700</v>
      </c>
      <c r="R19" s="58">
        <v>1</v>
      </c>
      <c r="S19" s="11">
        <v>1</v>
      </c>
      <c r="T19" s="94">
        <v>9105</v>
      </c>
      <c r="U19" s="102">
        <v>20876000</v>
      </c>
      <c r="V19" s="12">
        <f t="shared" si="2"/>
        <v>2292.8061504667767</v>
      </c>
      <c r="W19" s="43">
        <f t="shared" si="0"/>
        <v>31</v>
      </c>
      <c r="X19" s="98">
        <v>41003000</v>
      </c>
      <c r="Y19" s="43">
        <f t="shared" si="1"/>
        <v>4503.349807797913</v>
      </c>
      <c r="AC19" s="4"/>
    </row>
    <row r="20" spans="1:29" s="5" customFormat="1" ht="18" customHeight="1">
      <c r="A20" s="53" t="s">
        <v>16</v>
      </c>
      <c r="B20" s="56">
        <v>0.57</v>
      </c>
      <c r="C20" s="10">
        <v>0.374</v>
      </c>
      <c r="D20" s="55">
        <f>RANK(C20,$C$5:$C$47)</f>
        <v>5</v>
      </c>
      <c r="E20" s="61" t="s">
        <v>167</v>
      </c>
      <c r="F20" s="58"/>
      <c r="G20" s="11"/>
      <c r="H20" s="11"/>
      <c r="I20" s="11"/>
      <c r="J20" s="11"/>
      <c r="K20" s="11"/>
      <c r="L20" s="11" t="s">
        <v>168</v>
      </c>
      <c r="M20" s="11"/>
      <c r="N20" s="11" t="s">
        <v>168</v>
      </c>
      <c r="O20" s="11"/>
      <c r="P20" s="64" t="s">
        <v>168</v>
      </c>
      <c r="Q20" s="66">
        <v>700</v>
      </c>
      <c r="R20" s="58">
        <v>1</v>
      </c>
      <c r="S20" s="11"/>
      <c r="T20" s="92">
        <v>41937</v>
      </c>
      <c r="U20" s="102"/>
      <c r="V20" s="12">
        <f>U20/T20</f>
        <v>0</v>
      </c>
      <c r="W20" s="43">
        <f t="shared" si="0"/>
        <v>40</v>
      </c>
      <c r="X20" s="98">
        <v>162245000</v>
      </c>
      <c r="Y20" s="43">
        <f>X20/T20</f>
        <v>3868.7793595154635</v>
      </c>
      <c r="AC20" s="4"/>
    </row>
    <row r="21" spans="1:29" s="5" customFormat="1" ht="18" customHeight="1">
      <c r="A21" s="53" t="s">
        <v>17</v>
      </c>
      <c r="B21" s="56">
        <v>0.45</v>
      </c>
      <c r="C21" s="33"/>
      <c r="D21" s="55"/>
      <c r="E21" s="61" t="s">
        <v>112</v>
      </c>
      <c r="F21" s="58"/>
      <c r="G21" s="11"/>
      <c r="H21" s="11"/>
      <c r="I21" s="11"/>
      <c r="J21" s="11"/>
      <c r="K21" s="11"/>
      <c r="L21" s="11" t="s">
        <v>113</v>
      </c>
      <c r="M21" s="11" t="s">
        <v>113</v>
      </c>
      <c r="N21" s="11" t="s">
        <v>113</v>
      </c>
      <c r="O21" s="11"/>
      <c r="P21" s="64" t="s">
        <v>113</v>
      </c>
      <c r="Q21" s="66" t="s">
        <v>101</v>
      </c>
      <c r="R21" s="58">
        <v>1</v>
      </c>
      <c r="S21" s="11">
        <v>1</v>
      </c>
      <c r="T21" s="92">
        <v>61080</v>
      </c>
      <c r="U21" s="102">
        <v>200537000</v>
      </c>
      <c r="V21" s="12">
        <f t="shared" si="2"/>
        <v>3283.1859855926655</v>
      </c>
      <c r="W21" s="43">
        <f t="shared" si="0"/>
        <v>12</v>
      </c>
      <c r="X21" s="98">
        <v>263992000</v>
      </c>
      <c r="Y21" s="43">
        <f t="shared" si="1"/>
        <v>4322.069417157826</v>
      </c>
      <c r="AC21" s="4"/>
    </row>
    <row r="22" spans="1:25" s="5" customFormat="1" ht="18" customHeight="1">
      <c r="A22" s="53" t="s">
        <v>18</v>
      </c>
      <c r="B22" s="56">
        <v>0.327</v>
      </c>
      <c r="C22" s="10">
        <v>0.239</v>
      </c>
      <c r="D22" s="55">
        <f>RANK(C22,$C$5:$C$47)</f>
        <v>24</v>
      </c>
      <c r="E22" s="61" t="s">
        <v>218</v>
      </c>
      <c r="F22" s="58">
        <v>1</v>
      </c>
      <c r="G22" s="11"/>
      <c r="H22" s="11"/>
      <c r="I22" s="11"/>
      <c r="J22" s="11"/>
      <c r="K22" s="11"/>
      <c r="L22" s="11"/>
      <c r="M22" s="11"/>
      <c r="N22" s="11"/>
      <c r="O22" s="11"/>
      <c r="P22" s="64"/>
      <c r="Q22" s="66">
        <v>500</v>
      </c>
      <c r="R22" s="58">
        <v>1</v>
      </c>
      <c r="S22" s="11">
        <v>1</v>
      </c>
      <c r="T22" s="92">
        <v>11012</v>
      </c>
      <c r="U22" s="102">
        <v>40469000</v>
      </c>
      <c r="V22" s="12">
        <f t="shared" si="2"/>
        <v>3674.9909189974574</v>
      </c>
      <c r="W22" s="43">
        <f t="shared" si="0"/>
        <v>5</v>
      </c>
      <c r="X22" s="98">
        <v>42311000</v>
      </c>
      <c r="Y22" s="43">
        <f t="shared" si="1"/>
        <v>3842.262985833636</v>
      </c>
    </row>
    <row r="23" spans="1:29" s="5" customFormat="1" ht="18" customHeight="1">
      <c r="A23" s="53" t="s">
        <v>19</v>
      </c>
      <c r="B23" s="56">
        <v>0.55</v>
      </c>
      <c r="C23" s="10">
        <v>0.209</v>
      </c>
      <c r="D23" s="55">
        <f>RANK(C23,$C$5:$C$47)</f>
        <v>31</v>
      </c>
      <c r="E23" s="61" t="s">
        <v>143</v>
      </c>
      <c r="F23" s="58"/>
      <c r="G23" s="11"/>
      <c r="H23" s="11"/>
      <c r="I23" s="11"/>
      <c r="J23" s="11"/>
      <c r="K23" s="11"/>
      <c r="L23" s="11" t="s">
        <v>113</v>
      </c>
      <c r="M23" s="11"/>
      <c r="N23" s="11" t="s">
        <v>113</v>
      </c>
      <c r="O23" s="11"/>
      <c r="P23" s="64"/>
      <c r="Q23" s="66" t="s">
        <v>101</v>
      </c>
      <c r="R23" s="58">
        <v>1</v>
      </c>
      <c r="S23" s="11"/>
      <c r="T23" s="93">
        <v>88117</v>
      </c>
      <c r="U23" s="102">
        <v>277863000</v>
      </c>
      <c r="V23" s="12">
        <f t="shared" si="2"/>
        <v>3153.341579944846</v>
      </c>
      <c r="W23" s="43">
        <f t="shared" si="0"/>
        <v>14</v>
      </c>
      <c r="X23" s="98">
        <v>106675000</v>
      </c>
      <c r="Y23" s="43">
        <f t="shared" si="1"/>
        <v>1210.6063529171442</v>
      </c>
      <c r="AC23" s="4"/>
    </row>
    <row r="24" spans="1:29" s="5" customFormat="1" ht="18" customHeight="1">
      <c r="A24" s="53" t="s">
        <v>20</v>
      </c>
      <c r="B24" s="56">
        <v>0.45</v>
      </c>
      <c r="C24" s="28">
        <v>0.2374</v>
      </c>
      <c r="D24" s="55">
        <f>RANK(C24,$C$5:$C$47)</f>
        <v>26</v>
      </c>
      <c r="E24" s="61" t="s">
        <v>99</v>
      </c>
      <c r="F24" s="58"/>
      <c r="G24" s="11"/>
      <c r="H24" s="11"/>
      <c r="I24" s="11"/>
      <c r="J24" s="11"/>
      <c r="K24" s="11"/>
      <c r="L24" s="11" t="s">
        <v>100</v>
      </c>
      <c r="M24" s="11"/>
      <c r="N24" s="11" t="s">
        <v>100</v>
      </c>
      <c r="O24" s="11"/>
      <c r="P24" s="64"/>
      <c r="Q24" s="68">
        <v>1000</v>
      </c>
      <c r="R24" s="58">
        <v>1</v>
      </c>
      <c r="S24" s="11">
        <v>1</v>
      </c>
      <c r="T24" s="92">
        <v>46506</v>
      </c>
      <c r="U24" s="102">
        <v>111479771</v>
      </c>
      <c r="V24" s="12">
        <f t="shared" si="2"/>
        <v>2397.1051262202727</v>
      </c>
      <c r="W24" s="43">
        <f t="shared" si="0"/>
        <v>30</v>
      </c>
      <c r="X24" s="98">
        <v>186932000</v>
      </c>
      <c r="Y24" s="43">
        <f t="shared" si="1"/>
        <v>4019.524362447856</v>
      </c>
      <c r="AC24" s="4"/>
    </row>
    <row r="25" spans="1:29" s="5" customFormat="1" ht="18" customHeight="1">
      <c r="A25" s="53" t="s">
        <v>21</v>
      </c>
      <c r="B25" s="56">
        <v>0.52</v>
      </c>
      <c r="C25" s="28">
        <v>0.316</v>
      </c>
      <c r="D25" s="55">
        <f>RANK(C25,$C$5:$C$47)</f>
        <v>13</v>
      </c>
      <c r="E25" s="61" t="s">
        <v>205</v>
      </c>
      <c r="F25" s="58">
        <v>1</v>
      </c>
      <c r="G25" s="11"/>
      <c r="H25" s="11"/>
      <c r="I25" s="11"/>
      <c r="J25" s="11"/>
      <c r="K25" s="11"/>
      <c r="L25" s="11"/>
      <c r="M25" s="11"/>
      <c r="N25" s="11"/>
      <c r="O25" s="11"/>
      <c r="P25" s="64"/>
      <c r="Q25" s="66" t="s">
        <v>101</v>
      </c>
      <c r="R25" s="58">
        <v>1</v>
      </c>
      <c r="S25" s="11"/>
      <c r="T25" s="92">
        <v>11734</v>
      </c>
      <c r="U25" s="102">
        <v>30073593</v>
      </c>
      <c r="V25" s="12">
        <f t="shared" si="2"/>
        <v>2562.944690642577</v>
      </c>
      <c r="W25" s="43">
        <f t="shared" si="0"/>
        <v>27</v>
      </c>
      <c r="X25" s="98">
        <v>56876560</v>
      </c>
      <c r="Y25" s="43">
        <f t="shared" si="1"/>
        <v>4847.158684165673</v>
      </c>
      <c r="AC25" s="4"/>
    </row>
    <row r="26" spans="1:29" s="5" customFormat="1" ht="18" customHeight="1">
      <c r="A26" s="53" t="s">
        <v>22</v>
      </c>
      <c r="B26" s="56">
        <v>0.55</v>
      </c>
      <c r="C26" s="10">
        <v>0.23</v>
      </c>
      <c r="D26" s="55">
        <f>RANK(C26,$C$5:$C$47)</f>
        <v>27</v>
      </c>
      <c r="E26" s="61" t="s">
        <v>183</v>
      </c>
      <c r="F26" s="58"/>
      <c r="G26" s="11" t="s">
        <v>168</v>
      </c>
      <c r="H26" s="11"/>
      <c r="I26" s="11"/>
      <c r="J26" s="11" t="s">
        <v>168</v>
      </c>
      <c r="K26" s="11" t="s">
        <v>168</v>
      </c>
      <c r="L26" s="11" t="s">
        <v>168</v>
      </c>
      <c r="M26" s="11" t="s">
        <v>168</v>
      </c>
      <c r="N26" s="11" t="s">
        <v>168</v>
      </c>
      <c r="O26" s="11"/>
      <c r="P26" s="64"/>
      <c r="Q26" s="68">
        <v>1000</v>
      </c>
      <c r="R26" s="58">
        <v>1</v>
      </c>
      <c r="S26" s="11">
        <v>1</v>
      </c>
      <c r="T26" s="92">
        <v>23053</v>
      </c>
      <c r="U26" s="102">
        <v>42397092</v>
      </c>
      <c r="V26" s="12">
        <f t="shared" si="2"/>
        <v>1839.1138680432048</v>
      </c>
      <c r="W26" s="43">
        <f t="shared" si="0"/>
        <v>36</v>
      </c>
      <c r="X26" s="98">
        <v>118887000</v>
      </c>
      <c r="Y26" s="43">
        <f t="shared" si="1"/>
        <v>5157.116210471522</v>
      </c>
      <c r="AC26" s="4"/>
    </row>
    <row r="27" spans="1:29" s="5" customFormat="1" ht="18" customHeight="1">
      <c r="A27" s="53" t="s">
        <v>23</v>
      </c>
      <c r="B27" s="56">
        <v>0.5</v>
      </c>
      <c r="C27" s="10"/>
      <c r="D27" s="55"/>
      <c r="E27" s="61" t="s">
        <v>154</v>
      </c>
      <c r="F27" s="58"/>
      <c r="G27" s="11" t="s">
        <v>113</v>
      </c>
      <c r="H27" s="11"/>
      <c r="I27" s="11"/>
      <c r="J27" s="11" t="s">
        <v>113</v>
      </c>
      <c r="K27" s="11"/>
      <c r="L27" s="11" t="s">
        <v>113</v>
      </c>
      <c r="M27" s="11"/>
      <c r="N27" s="11" t="s">
        <v>113</v>
      </c>
      <c r="O27" s="11"/>
      <c r="P27" s="64"/>
      <c r="Q27" s="68">
        <v>1000</v>
      </c>
      <c r="R27" s="58">
        <v>1</v>
      </c>
      <c r="S27" s="11"/>
      <c r="T27" s="92">
        <v>19538</v>
      </c>
      <c r="U27" s="102">
        <v>70000000</v>
      </c>
      <c r="V27" s="12">
        <f t="shared" si="2"/>
        <v>3582.7617975227763</v>
      </c>
      <c r="W27" s="43">
        <f t="shared" si="0"/>
        <v>6</v>
      </c>
      <c r="X27" s="98">
        <v>85340000</v>
      </c>
      <c r="Y27" s="43">
        <f t="shared" si="1"/>
        <v>4367.898454294196</v>
      </c>
      <c r="AC27" s="4"/>
    </row>
    <row r="28" spans="1:29" s="5" customFormat="1" ht="18" customHeight="1">
      <c r="A28" s="53" t="s">
        <v>24</v>
      </c>
      <c r="B28" s="56">
        <v>0.5</v>
      </c>
      <c r="C28" s="10">
        <v>0.326</v>
      </c>
      <c r="D28" s="55">
        <f>RANK(C28,$C$5:$C$47)</f>
        <v>10</v>
      </c>
      <c r="E28" s="61" t="s">
        <v>193</v>
      </c>
      <c r="F28" s="58">
        <v>1</v>
      </c>
      <c r="G28" s="11"/>
      <c r="H28" s="11"/>
      <c r="I28" s="11"/>
      <c r="J28" s="11"/>
      <c r="K28" s="11"/>
      <c r="L28" s="11"/>
      <c r="M28" s="11"/>
      <c r="N28" s="11"/>
      <c r="O28" s="11"/>
      <c r="P28" s="64"/>
      <c r="Q28" s="66" t="s">
        <v>101</v>
      </c>
      <c r="R28" s="58">
        <v>1</v>
      </c>
      <c r="S28" s="11"/>
      <c r="T28" s="92">
        <v>10783</v>
      </c>
      <c r="U28" s="102">
        <v>38058957</v>
      </c>
      <c r="V28" s="12">
        <f t="shared" si="2"/>
        <v>3529.5332467773346</v>
      </c>
      <c r="W28" s="43">
        <f t="shared" si="0"/>
        <v>7</v>
      </c>
      <c r="X28" s="98">
        <v>57468000</v>
      </c>
      <c r="Y28" s="43">
        <f t="shared" si="1"/>
        <v>5329.500139107855</v>
      </c>
      <c r="AC28" s="4"/>
    </row>
    <row r="29" spans="1:29" s="5" customFormat="1" ht="18" customHeight="1">
      <c r="A29" s="53" t="s">
        <v>25</v>
      </c>
      <c r="B29" s="56">
        <v>0.4</v>
      </c>
      <c r="C29" s="10">
        <v>0.2697</v>
      </c>
      <c r="D29" s="55">
        <f>RANK(C29,$C$5:$C$47)</f>
        <v>18</v>
      </c>
      <c r="E29" s="61" t="s">
        <v>123</v>
      </c>
      <c r="F29" s="58"/>
      <c r="G29" s="11" t="s">
        <v>113</v>
      </c>
      <c r="H29" s="11"/>
      <c r="I29" s="11"/>
      <c r="J29" s="11"/>
      <c r="K29" s="11"/>
      <c r="L29" s="11" t="s">
        <v>113</v>
      </c>
      <c r="M29" s="11" t="s">
        <v>113</v>
      </c>
      <c r="N29" s="11" t="s">
        <v>113</v>
      </c>
      <c r="O29" s="11"/>
      <c r="P29" s="64"/>
      <c r="Q29" s="66" t="s">
        <v>101</v>
      </c>
      <c r="R29" s="58">
        <v>1</v>
      </c>
      <c r="S29" s="11"/>
      <c r="T29" s="92">
        <v>8630</v>
      </c>
      <c r="U29" s="102">
        <v>28331188</v>
      </c>
      <c r="V29" s="12">
        <f t="shared" si="2"/>
        <v>3282.872305909618</v>
      </c>
      <c r="W29" s="43">
        <f t="shared" si="0"/>
        <v>13</v>
      </c>
      <c r="X29" s="98">
        <v>45479000</v>
      </c>
      <c r="Y29" s="43">
        <f t="shared" si="1"/>
        <v>5269.872537659328</v>
      </c>
      <c r="AC29" s="4"/>
    </row>
    <row r="30" spans="1:29" s="5" customFormat="1" ht="18" customHeight="1">
      <c r="A30" s="53" t="s">
        <v>26</v>
      </c>
      <c r="B30" s="56">
        <v>0.49</v>
      </c>
      <c r="C30" s="10">
        <v>0.346</v>
      </c>
      <c r="D30" s="55">
        <f>RANK(C30,$C$5:$C$47)</f>
        <v>7</v>
      </c>
      <c r="E30" s="61" t="s">
        <v>227</v>
      </c>
      <c r="F30" s="58"/>
      <c r="G30" s="11"/>
      <c r="H30" s="11"/>
      <c r="I30" s="11"/>
      <c r="J30" s="11" t="s">
        <v>211</v>
      </c>
      <c r="K30" s="11" t="s">
        <v>211</v>
      </c>
      <c r="L30" s="11" t="s">
        <v>211</v>
      </c>
      <c r="M30" s="11" t="s">
        <v>211</v>
      </c>
      <c r="N30" s="11" t="s">
        <v>211</v>
      </c>
      <c r="O30" s="11"/>
      <c r="P30" s="64"/>
      <c r="Q30" s="66" t="s">
        <v>101</v>
      </c>
      <c r="R30" s="58">
        <v>1</v>
      </c>
      <c r="S30" s="11"/>
      <c r="T30" s="92">
        <v>18396</v>
      </c>
      <c r="U30" s="102">
        <v>50977104</v>
      </c>
      <c r="V30" s="12">
        <f t="shared" si="2"/>
        <v>2771.0971950424005</v>
      </c>
      <c r="W30" s="43">
        <f t="shared" si="0"/>
        <v>22</v>
      </c>
      <c r="X30" s="98">
        <v>88151000</v>
      </c>
      <c r="Y30" s="43">
        <f t="shared" si="1"/>
        <v>4791.8569254185695</v>
      </c>
      <c r="AC30" s="4"/>
    </row>
    <row r="31" spans="1:29" s="5" customFormat="1" ht="18" customHeight="1">
      <c r="A31" s="53" t="s">
        <v>27</v>
      </c>
      <c r="B31" s="56">
        <v>0.5</v>
      </c>
      <c r="C31" s="28">
        <v>0.224</v>
      </c>
      <c r="D31" s="55">
        <f>RANK(C31,$C$5:$C$47)</f>
        <v>29</v>
      </c>
      <c r="E31" s="61" t="s">
        <v>164</v>
      </c>
      <c r="F31" s="58">
        <v>1</v>
      </c>
      <c r="G31" s="11"/>
      <c r="H31" s="11"/>
      <c r="I31" s="11"/>
      <c r="J31" s="11"/>
      <c r="K31" s="11"/>
      <c r="L31" s="11"/>
      <c r="M31" s="11"/>
      <c r="N31" s="11"/>
      <c r="O31" s="11"/>
      <c r="P31" s="64"/>
      <c r="Q31" s="66" t="s">
        <v>101</v>
      </c>
      <c r="R31" s="58">
        <v>1</v>
      </c>
      <c r="S31" s="11"/>
      <c r="T31" s="92">
        <v>2033</v>
      </c>
      <c r="U31" s="102">
        <v>6191080</v>
      </c>
      <c r="V31" s="12">
        <f t="shared" si="2"/>
        <v>3045.2926709296607</v>
      </c>
      <c r="W31" s="43">
        <f t="shared" si="0"/>
        <v>18</v>
      </c>
      <c r="X31" s="98">
        <v>10999000</v>
      </c>
      <c r="Y31" s="43">
        <f t="shared" si="1"/>
        <v>5410.231185440236</v>
      </c>
      <c r="AC31" s="4"/>
    </row>
    <row r="32" spans="1:29" s="5" customFormat="1" ht="18" customHeight="1">
      <c r="A32" s="53" t="s">
        <v>28</v>
      </c>
      <c r="B32" s="56">
        <v>0.55</v>
      </c>
      <c r="C32" s="10"/>
      <c r="D32" s="55"/>
      <c r="E32" s="61" t="s">
        <v>183</v>
      </c>
      <c r="F32" s="58"/>
      <c r="G32" s="11" t="s">
        <v>168</v>
      </c>
      <c r="H32" s="11"/>
      <c r="I32" s="11" t="s">
        <v>168</v>
      </c>
      <c r="J32" s="11" t="s">
        <v>168</v>
      </c>
      <c r="K32" s="11" t="s">
        <v>168</v>
      </c>
      <c r="L32" s="11" t="s">
        <v>168</v>
      </c>
      <c r="M32" s="11" t="s">
        <v>168</v>
      </c>
      <c r="N32" s="11" t="s">
        <v>168</v>
      </c>
      <c r="O32" s="11"/>
      <c r="P32" s="64"/>
      <c r="Q32" s="66" t="s">
        <v>101</v>
      </c>
      <c r="R32" s="58">
        <v>1</v>
      </c>
      <c r="S32" s="11">
        <v>1</v>
      </c>
      <c r="T32" s="92">
        <v>2466</v>
      </c>
      <c r="U32" s="102">
        <v>9997533</v>
      </c>
      <c r="V32" s="12">
        <f t="shared" si="2"/>
        <v>4054.1496350364964</v>
      </c>
      <c r="W32" s="43">
        <f t="shared" si="0"/>
        <v>3</v>
      </c>
      <c r="X32" s="98">
        <v>10977000</v>
      </c>
      <c r="Y32" s="43">
        <f t="shared" si="1"/>
        <v>4451.338199513382</v>
      </c>
      <c r="AC32" s="4"/>
    </row>
    <row r="33" spans="1:29" s="5" customFormat="1" ht="18" customHeight="1">
      <c r="A33" s="53" t="s">
        <v>29</v>
      </c>
      <c r="B33" s="56">
        <v>0.55</v>
      </c>
      <c r="C33" s="10">
        <v>0.348</v>
      </c>
      <c r="D33" s="55">
        <f>RANK(C33,$C$5:$C$47)</f>
        <v>6</v>
      </c>
      <c r="E33" s="61" t="s">
        <v>210</v>
      </c>
      <c r="F33" s="58"/>
      <c r="G33" s="11" t="s">
        <v>211</v>
      </c>
      <c r="H33" s="11"/>
      <c r="I33" s="11" t="s">
        <v>211</v>
      </c>
      <c r="J33" s="11" t="s">
        <v>211</v>
      </c>
      <c r="K33" s="11" t="s">
        <v>211</v>
      </c>
      <c r="L33" s="11"/>
      <c r="M33" s="11" t="s">
        <v>211</v>
      </c>
      <c r="N33" s="11"/>
      <c r="O33" s="11"/>
      <c r="P33" s="64"/>
      <c r="Q33" s="66" t="s">
        <v>101</v>
      </c>
      <c r="R33" s="58">
        <v>1</v>
      </c>
      <c r="S33" s="11"/>
      <c r="T33" s="92">
        <v>1059</v>
      </c>
      <c r="U33" s="102">
        <v>4688682</v>
      </c>
      <c r="V33" s="12">
        <f t="shared" si="2"/>
        <v>4427.4617563739375</v>
      </c>
      <c r="W33" s="43">
        <f t="shared" si="0"/>
        <v>2</v>
      </c>
      <c r="X33" s="98">
        <v>6280000</v>
      </c>
      <c r="Y33" s="43">
        <f t="shared" si="1"/>
        <v>5930.122757318225</v>
      </c>
      <c r="AC33" s="4"/>
    </row>
    <row r="34" spans="1:29" s="5" customFormat="1" ht="18" customHeight="1">
      <c r="A34" s="53" t="s">
        <v>30</v>
      </c>
      <c r="B34" s="56">
        <v>0.49</v>
      </c>
      <c r="C34" s="10"/>
      <c r="D34" s="55"/>
      <c r="E34" s="61" t="s">
        <v>146</v>
      </c>
      <c r="F34" s="58">
        <v>1</v>
      </c>
      <c r="G34" s="11"/>
      <c r="H34" s="11"/>
      <c r="I34" s="11"/>
      <c r="J34" s="11"/>
      <c r="K34" s="11"/>
      <c r="L34" s="11"/>
      <c r="M34" s="11"/>
      <c r="N34" s="11"/>
      <c r="O34" s="11"/>
      <c r="P34" s="64"/>
      <c r="Q34" s="66" t="s">
        <v>101</v>
      </c>
      <c r="R34" s="58">
        <v>1</v>
      </c>
      <c r="S34" s="11"/>
      <c r="T34" s="92">
        <v>17501</v>
      </c>
      <c r="U34" s="102">
        <v>50156000</v>
      </c>
      <c r="V34" s="12">
        <f t="shared" si="2"/>
        <v>2865.8933775212845</v>
      </c>
      <c r="W34" s="43">
        <f t="shared" si="0"/>
        <v>21</v>
      </c>
      <c r="X34" s="98">
        <v>112233000</v>
      </c>
      <c r="Y34" s="43">
        <f t="shared" si="1"/>
        <v>6412.947831552483</v>
      </c>
      <c r="AC34" s="4"/>
    </row>
    <row r="35" spans="1:29" s="5" customFormat="1" ht="18" customHeight="1">
      <c r="A35" s="53" t="s">
        <v>31</v>
      </c>
      <c r="B35" s="56">
        <v>0.52</v>
      </c>
      <c r="C35" s="33">
        <v>0.238</v>
      </c>
      <c r="D35" s="55">
        <f>RANK(C35,$C$5:$C$47)</f>
        <v>25</v>
      </c>
      <c r="E35" s="61" t="s">
        <v>164</v>
      </c>
      <c r="F35" s="58"/>
      <c r="G35" s="11"/>
      <c r="H35" s="11"/>
      <c r="I35" s="11"/>
      <c r="J35" s="11" t="s">
        <v>168</v>
      </c>
      <c r="K35" s="11" t="s">
        <v>168</v>
      </c>
      <c r="L35" s="11" t="s">
        <v>168</v>
      </c>
      <c r="M35" s="11" t="s">
        <v>168</v>
      </c>
      <c r="N35" s="11" t="s">
        <v>168</v>
      </c>
      <c r="O35" s="11" t="s">
        <v>168</v>
      </c>
      <c r="P35" s="64"/>
      <c r="Q35" s="66">
        <v>500</v>
      </c>
      <c r="R35" s="58">
        <v>1</v>
      </c>
      <c r="S35" s="11"/>
      <c r="T35" s="92">
        <v>137942</v>
      </c>
      <c r="U35" s="102">
        <v>379259344</v>
      </c>
      <c r="V35" s="12">
        <f t="shared" si="2"/>
        <v>2749.4116657725713</v>
      </c>
      <c r="W35" s="43">
        <f t="shared" si="0"/>
        <v>23</v>
      </c>
      <c r="X35" s="98">
        <v>407936000</v>
      </c>
      <c r="Y35" s="43">
        <f t="shared" si="1"/>
        <v>2957.300894578881</v>
      </c>
      <c r="AC35" s="4"/>
    </row>
    <row r="36" spans="1:29" s="5" customFormat="1" ht="18" customHeight="1">
      <c r="A36" s="53" t="s">
        <v>32</v>
      </c>
      <c r="B36" s="56">
        <v>0.5</v>
      </c>
      <c r="C36" s="28">
        <v>0.321</v>
      </c>
      <c r="D36" s="55">
        <f>RANK(C36,$C$5:$C$47)</f>
        <v>11</v>
      </c>
      <c r="E36" s="61" t="s">
        <v>214</v>
      </c>
      <c r="F36" s="58">
        <v>1</v>
      </c>
      <c r="G36" s="11"/>
      <c r="H36" s="11"/>
      <c r="I36" s="11"/>
      <c r="J36" s="11"/>
      <c r="K36" s="11"/>
      <c r="L36" s="11"/>
      <c r="M36" s="11"/>
      <c r="N36" s="11"/>
      <c r="O36" s="11"/>
      <c r="P36" s="64"/>
      <c r="Q36" s="66" t="s">
        <v>101</v>
      </c>
      <c r="R36" s="58">
        <v>1</v>
      </c>
      <c r="S36" s="11"/>
      <c r="T36" s="92">
        <v>25483</v>
      </c>
      <c r="U36" s="102">
        <v>53211236</v>
      </c>
      <c r="V36" s="12">
        <f t="shared" si="2"/>
        <v>2088.107208727387</v>
      </c>
      <c r="W36" s="43">
        <f t="shared" si="0"/>
        <v>34</v>
      </c>
      <c r="X36" s="98">
        <v>127262000</v>
      </c>
      <c r="Y36" s="43">
        <f t="shared" si="1"/>
        <v>4993.9959973315545</v>
      </c>
      <c r="AC36" s="4"/>
    </row>
    <row r="37" spans="1:29" s="5" customFormat="1" ht="18" customHeight="1">
      <c r="A37" s="53" t="s">
        <v>33</v>
      </c>
      <c r="B37" s="56">
        <v>0.52</v>
      </c>
      <c r="C37" s="10">
        <v>0.194</v>
      </c>
      <c r="D37" s="55">
        <f>RANK(C37,$C$5:$C$47)</f>
        <v>33</v>
      </c>
      <c r="E37" s="61" t="s">
        <v>153</v>
      </c>
      <c r="F37" s="58">
        <v>1</v>
      </c>
      <c r="G37" s="11"/>
      <c r="H37" s="11"/>
      <c r="I37" s="11"/>
      <c r="J37" s="11"/>
      <c r="K37" s="11"/>
      <c r="L37" s="11"/>
      <c r="M37" s="11"/>
      <c r="N37" s="11"/>
      <c r="O37" s="11"/>
      <c r="P37" s="64"/>
      <c r="Q37" s="66">
        <v>500</v>
      </c>
      <c r="R37" s="58">
        <v>1</v>
      </c>
      <c r="S37" s="11">
        <v>1</v>
      </c>
      <c r="T37" s="92">
        <v>9297</v>
      </c>
      <c r="U37" s="102">
        <v>16803779</v>
      </c>
      <c r="V37" s="12">
        <f t="shared" si="2"/>
        <v>1807.4410024739163</v>
      </c>
      <c r="W37" s="43">
        <f t="shared" si="0"/>
        <v>37</v>
      </c>
      <c r="X37" s="98"/>
      <c r="Y37" s="43">
        <f t="shared" si="1"/>
        <v>0</v>
      </c>
      <c r="AC37" s="4"/>
    </row>
    <row r="38" spans="1:29" s="5" customFormat="1" ht="18" customHeight="1">
      <c r="A38" s="53" t="s">
        <v>34</v>
      </c>
      <c r="B38" s="56">
        <v>0.45</v>
      </c>
      <c r="C38" s="10">
        <v>0.27</v>
      </c>
      <c r="D38" s="55">
        <f>RANK(C38,$C$5:$C$47)</f>
        <v>17</v>
      </c>
      <c r="E38" s="61" t="s">
        <v>99</v>
      </c>
      <c r="F38" s="58"/>
      <c r="G38" s="11" t="s">
        <v>100</v>
      </c>
      <c r="H38" s="11"/>
      <c r="I38" s="11"/>
      <c r="J38" s="11" t="s">
        <v>100</v>
      </c>
      <c r="K38" s="11"/>
      <c r="L38" s="11" t="s">
        <v>100</v>
      </c>
      <c r="M38" s="11" t="s">
        <v>100</v>
      </c>
      <c r="N38" s="11" t="s">
        <v>100</v>
      </c>
      <c r="O38" s="11"/>
      <c r="P38" s="64"/>
      <c r="Q38" s="68">
        <v>1000</v>
      </c>
      <c r="R38" s="58">
        <v>1</v>
      </c>
      <c r="S38" s="11">
        <v>1</v>
      </c>
      <c r="T38" s="92">
        <v>11653</v>
      </c>
      <c r="U38" s="102">
        <v>40872185</v>
      </c>
      <c r="V38" s="12">
        <f t="shared" si="2"/>
        <v>3507.438856946709</v>
      </c>
      <c r="W38" s="43">
        <f t="shared" si="0"/>
        <v>8</v>
      </c>
      <c r="X38" s="98">
        <v>61781000</v>
      </c>
      <c r="Y38" s="43">
        <f t="shared" si="1"/>
        <v>5301.724877713893</v>
      </c>
      <c r="AC38" s="4"/>
    </row>
    <row r="39" spans="1:29" s="5" customFormat="1" ht="18" customHeight="1">
      <c r="A39" s="53" t="s">
        <v>35</v>
      </c>
      <c r="B39" s="56">
        <v>0.4</v>
      </c>
      <c r="C39" s="10">
        <v>0.226</v>
      </c>
      <c r="D39" s="55">
        <f>RANK(C39,$C$5:$C$47)</f>
        <v>28</v>
      </c>
      <c r="E39" s="61" t="s">
        <v>210</v>
      </c>
      <c r="F39" s="58"/>
      <c r="G39" s="11" t="s">
        <v>211</v>
      </c>
      <c r="H39" s="11"/>
      <c r="I39" s="11" t="s">
        <v>211</v>
      </c>
      <c r="J39" s="11"/>
      <c r="K39" s="11"/>
      <c r="L39" s="11" t="s">
        <v>211</v>
      </c>
      <c r="M39" s="11" t="s">
        <v>211</v>
      </c>
      <c r="N39" s="11" t="s">
        <v>211</v>
      </c>
      <c r="O39" s="11"/>
      <c r="P39" s="64"/>
      <c r="Q39" s="68">
        <v>1000</v>
      </c>
      <c r="R39" s="58">
        <v>1</v>
      </c>
      <c r="S39" s="11">
        <v>1</v>
      </c>
      <c r="T39" s="92">
        <v>2839</v>
      </c>
      <c r="U39" s="102">
        <v>9347502</v>
      </c>
      <c r="V39" s="12">
        <f t="shared" si="2"/>
        <v>3292.53328636844</v>
      </c>
      <c r="W39" s="43">
        <f t="shared" si="0"/>
        <v>11</v>
      </c>
      <c r="X39" s="98">
        <v>15518000</v>
      </c>
      <c r="Y39" s="43">
        <f t="shared" si="1"/>
        <v>5466.009158154279</v>
      </c>
      <c r="AC39" s="4"/>
    </row>
    <row r="40" spans="1:29" s="5" customFormat="1" ht="18" customHeight="1">
      <c r="A40" s="53" t="s">
        <v>36</v>
      </c>
      <c r="B40" s="56">
        <v>0.5</v>
      </c>
      <c r="C40" s="10"/>
      <c r="D40" s="55"/>
      <c r="E40" s="61" t="s">
        <v>164</v>
      </c>
      <c r="F40" s="58">
        <v>1</v>
      </c>
      <c r="G40" s="11"/>
      <c r="H40" s="11"/>
      <c r="I40" s="11"/>
      <c r="J40" s="11"/>
      <c r="K40" s="11"/>
      <c r="L40" s="11"/>
      <c r="M40" s="11"/>
      <c r="N40" s="11"/>
      <c r="O40" s="11"/>
      <c r="P40" s="64"/>
      <c r="Q40" s="66" t="s">
        <v>101</v>
      </c>
      <c r="R40" s="58">
        <v>1</v>
      </c>
      <c r="S40" s="11">
        <v>1</v>
      </c>
      <c r="T40" s="92">
        <v>31832</v>
      </c>
      <c r="U40" s="102"/>
      <c r="V40" s="12">
        <f t="shared" si="2"/>
        <v>0</v>
      </c>
      <c r="W40" s="43">
        <f t="shared" si="0"/>
        <v>40</v>
      </c>
      <c r="X40" s="98">
        <v>145864000</v>
      </c>
      <c r="Y40" s="43">
        <f t="shared" si="1"/>
        <v>4582.307112339784</v>
      </c>
      <c r="AC40" s="4"/>
    </row>
    <row r="41" spans="1:29" s="5" customFormat="1" ht="18" customHeight="1">
      <c r="A41" s="53" t="s">
        <v>37</v>
      </c>
      <c r="B41" s="56">
        <v>0.45</v>
      </c>
      <c r="C41" s="10">
        <v>0.32</v>
      </c>
      <c r="D41" s="55">
        <f>RANK(C41,$C$5:$C$47)</f>
        <v>12</v>
      </c>
      <c r="E41" s="61" t="s">
        <v>204</v>
      </c>
      <c r="F41" s="58">
        <v>1</v>
      </c>
      <c r="G41" s="11"/>
      <c r="H41" s="11"/>
      <c r="I41" s="11"/>
      <c r="J41" s="11"/>
      <c r="K41" s="11"/>
      <c r="L41" s="11"/>
      <c r="M41" s="11"/>
      <c r="N41" s="11"/>
      <c r="O41" s="11"/>
      <c r="P41" s="64"/>
      <c r="Q41" s="66" t="s">
        <v>101</v>
      </c>
      <c r="R41" s="58">
        <v>1</v>
      </c>
      <c r="S41" s="11">
        <v>1</v>
      </c>
      <c r="T41" s="92">
        <v>12970</v>
      </c>
      <c r="U41" s="102">
        <v>35201625</v>
      </c>
      <c r="V41" s="12">
        <f t="shared" si="2"/>
        <v>2714.080570547417</v>
      </c>
      <c r="W41" s="43">
        <f t="shared" si="0"/>
        <v>24</v>
      </c>
      <c r="X41" s="98">
        <v>40876000</v>
      </c>
      <c r="Y41" s="43">
        <f t="shared" si="1"/>
        <v>3151.580570547417</v>
      </c>
      <c r="AC41" s="4"/>
    </row>
    <row r="42" spans="1:25" s="5" customFormat="1" ht="18" customHeight="1">
      <c r="A42" s="53" t="s">
        <v>38</v>
      </c>
      <c r="B42" s="56">
        <v>0.55</v>
      </c>
      <c r="C42" s="33"/>
      <c r="D42" s="55"/>
      <c r="E42" s="61" t="s">
        <v>136</v>
      </c>
      <c r="F42" s="58"/>
      <c r="G42" s="11" t="s">
        <v>113</v>
      </c>
      <c r="H42" s="11"/>
      <c r="I42" s="11"/>
      <c r="J42" s="11"/>
      <c r="K42" s="11" t="s">
        <v>113</v>
      </c>
      <c r="L42" s="11"/>
      <c r="M42" s="11"/>
      <c r="N42" s="11"/>
      <c r="O42" s="11"/>
      <c r="P42" s="64"/>
      <c r="Q42" s="66" t="s">
        <v>101</v>
      </c>
      <c r="R42" s="58">
        <v>1</v>
      </c>
      <c r="S42" s="11"/>
      <c r="T42" s="92">
        <v>15616</v>
      </c>
      <c r="U42" s="102">
        <v>48950450</v>
      </c>
      <c r="V42" s="12">
        <f t="shared" si="2"/>
        <v>3134.634349385246</v>
      </c>
      <c r="W42" s="43">
        <f t="shared" si="0"/>
        <v>15</v>
      </c>
      <c r="X42" s="98">
        <v>77831000</v>
      </c>
      <c r="Y42" s="43">
        <f t="shared" si="1"/>
        <v>4984.054815573771</v>
      </c>
    </row>
    <row r="43" spans="1:29" s="5" customFormat="1" ht="18" customHeight="1">
      <c r="A43" s="53" t="s">
        <v>39</v>
      </c>
      <c r="B43" s="56">
        <v>0.45</v>
      </c>
      <c r="C43" s="10">
        <v>0.265</v>
      </c>
      <c r="D43" s="55">
        <f>RANK(C43,$C$5:$C$47)</f>
        <v>19</v>
      </c>
      <c r="E43" s="61" t="s">
        <v>189</v>
      </c>
      <c r="F43" s="58">
        <v>1</v>
      </c>
      <c r="G43" s="11"/>
      <c r="H43" s="11"/>
      <c r="I43" s="11"/>
      <c r="J43" s="11"/>
      <c r="K43" s="11"/>
      <c r="L43" s="11"/>
      <c r="M43" s="11"/>
      <c r="N43" s="11"/>
      <c r="O43" s="11"/>
      <c r="P43" s="64"/>
      <c r="Q43" s="66" t="s">
        <v>101</v>
      </c>
      <c r="R43" s="58">
        <v>1</v>
      </c>
      <c r="S43" s="11">
        <v>1</v>
      </c>
      <c r="T43" s="93">
        <v>1195</v>
      </c>
      <c r="U43" s="102">
        <v>3154066</v>
      </c>
      <c r="V43" s="12">
        <f t="shared" si="2"/>
        <v>2639.385774058577</v>
      </c>
      <c r="W43" s="43">
        <f t="shared" si="0"/>
        <v>26</v>
      </c>
      <c r="X43" s="98">
        <v>7608000</v>
      </c>
      <c r="Y43" s="43">
        <f t="shared" si="1"/>
        <v>6366.52719665272</v>
      </c>
      <c r="AC43" s="4"/>
    </row>
    <row r="44" spans="1:29" s="5" customFormat="1" ht="18" customHeight="1">
      <c r="A44" s="53" t="s">
        <v>40</v>
      </c>
      <c r="B44" s="56">
        <v>0.55</v>
      </c>
      <c r="C44" s="10">
        <v>0.259</v>
      </c>
      <c r="D44" s="55">
        <f>RANK(C44,$C$5:$C$47)</f>
        <v>21</v>
      </c>
      <c r="E44" s="61" t="s">
        <v>136</v>
      </c>
      <c r="F44" s="58"/>
      <c r="G44" s="11"/>
      <c r="H44" s="11"/>
      <c r="I44" s="11"/>
      <c r="J44" s="11"/>
      <c r="K44" s="11"/>
      <c r="L44" s="11"/>
      <c r="M44" s="11"/>
      <c r="N44" s="11" t="s">
        <v>113</v>
      </c>
      <c r="O44" s="11"/>
      <c r="P44" s="64"/>
      <c r="Q44" s="66" t="s">
        <v>101</v>
      </c>
      <c r="R44" s="58">
        <v>1</v>
      </c>
      <c r="S44" s="11">
        <v>1</v>
      </c>
      <c r="T44" s="92">
        <v>6182</v>
      </c>
      <c r="U44" s="102">
        <v>15673605</v>
      </c>
      <c r="V44" s="12">
        <f t="shared" si="2"/>
        <v>2535.3615334843093</v>
      </c>
      <c r="W44" s="43">
        <f t="shared" si="0"/>
        <v>28</v>
      </c>
      <c r="X44" s="98">
        <v>25347000</v>
      </c>
      <c r="Y44" s="43">
        <f t="shared" si="1"/>
        <v>4100.12940795859</v>
      </c>
      <c r="AC44" s="4"/>
    </row>
    <row r="45" spans="1:29" s="5" customFormat="1" ht="18" customHeight="1">
      <c r="A45" s="53" t="s">
        <v>41</v>
      </c>
      <c r="B45" s="56">
        <v>0.3</v>
      </c>
      <c r="C45" s="10">
        <v>0.265</v>
      </c>
      <c r="D45" s="55">
        <f>RANK(C45,$C$5:$C$47)</f>
        <v>19</v>
      </c>
      <c r="E45" s="61" t="s">
        <v>191</v>
      </c>
      <c r="F45" s="58"/>
      <c r="G45" s="11" t="s">
        <v>168</v>
      </c>
      <c r="H45" s="11" t="s">
        <v>168</v>
      </c>
      <c r="I45" s="11"/>
      <c r="J45" s="11"/>
      <c r="K45" s="11"/>
      <c r="L45" s="11" t="s">
        <v>168</v>
      </c>
      <c r="M45" s="11" t="s">
        <v>168</v>
      </c>
      <c r="N45" s="11" t="s">
        <v>168</v>
      </c>
      <c r="O45" s="11"/>
      <c r="P45" s="64"/>
      <c r="Q45" s="66" t="s">
        <v>101</v>
      </c>
      <c r="R45" s="58">
        <v>1</v>
      </c>
      <c r="S45" s="11">
        <v>1</v>
      </c>
      <c r="T45" s="92">
        <v>10199</v>
      </c>
      <c r="U45" s="102">
        <v>23264082</v>
      </c>
      <c r="V45" s="12">
        <f t="shared" si="2"/>
        <v>2281.015981959016</v>
      </c>
      <c r="W45" s="43">
        <f t="shared" si="0"/>
        <v>32</v>
      </c>
      <c r="X45" s="98">
        <v>28585000</v>
      </c>
      <c r="Y45" s="43">
        <f t="shared" si="1"/>
        <v>2802.725757427199</v>
      </c>
      <c r="AC45" s="4"/>
    </row>
    <row r="46" spans="1:25" s="5" customFormat="1" ht="18" customHeight="1">
      <c r="A46" s="53" t="s">
        <v>42</v>
      </c>
      <c r="B46" s="56">
        <v>0.4</v>
      </c>
      <c r="C46" s="10">
        <v>0.251</v>
      </c>
      <c r="D46" s="55">
        <f>RANK(C46,$C$5:$C$47)</f>
        <v>22</v>
      </c>
      <c r="E46" s="61" t="s">
        <v>187</v>
      </c>
      <c r="F46" s="58">
        <v>1</v>
      </c>
      <c r="G46" s="11"/>
      <c r="H46" s="11"/>
      <c r="I46" s="11"/>
      <c r="J46" s="11"/>
      <c r="K46" s="11"/>
      <c r="L46" s="11"/>
      <c r="M46" s="11"/>
      <c r="N46" s="11"/>
      <c r="O46" s="11"/>
      <c r="P46" s="64"/>
      <c r="Q46" s="66" t="s">
        <v>101</v>
      </c>
      <c r="R46" s="58">
        <v>1</v>
      </c>
      <c r="S46" s="11">
        <v>1</v>
      </c>
      <c r="T46" s="92">
        <v>9115</v>
      </c>
      <c r="U46" s="102">
        <v>20253068</v>
      </c>
      <c r="V46" s="12">
        <f t="shared" si="2"/>
        <v>2221.94931431706</v>
      </c>
      <c r="W46" s="43">
        <f t="shared" si="0"/>
        <v>33</v>
      </c>
      <c r="X46" s="98">
        <v>42273000</v>
      </c>
      <c r="Y46" s="43">
        <f t="shared" si="1"/>
        <v>4637.739989029073</v>
      </c>
    </row>
    <row r="47" spans="1:29" s="5" customFormat="1" ht="28.5" customHeight="1" thickBot="1">
      <c r="A47" s="69" t="s">
        <v>43</v>
      </c>
      <c r="B47" s="70">
        <v>0.3</v>
      </c>
      <c r="C47" s="71"/>
      <c r="D47" s="72"/>
      <c r="E47" s="73" t="s">
        <v>241</v>
      </c>
      <c r="F47" s="74">
        <v>1</v>
      </c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77" t="s">
        <v>242</v>
      </c>
      <c r="R47" s="74">
        <v>1</v>
      </c>
      <c r="S47" s="75">
        <v>1</v>
      </c>
      <c r="T47" s="95">
        <v>3229</v>
      </c>
      <c r="U47" s="103">
        <v>4366268</v>
      </c>
      <c r="V47" s="78">
        <f t="shared" si="2"/>
        <v>1352.20439764633</v>
      </c>
      <c r="W47" s="79">
        <f t="shared" si="0"/>
        <v>39</v>
      </c>
      <c r="X47" s="99">
        <v>12056000</v>
      </c>
      <c r="Y47" s="79">
        <f t="shared" si="1"/>
        <v>3733.6636729637657</v>
      </c>
      <c r="AC47" s="4"/>
    </row>
    <row r="48" spans="1:25" ht="18" customHeight="1" thickBot="1">
      <c r="A48" s="80" t="s">
        <v>80</v>
      </c>
      <c r="B48" s="81"/>
      <c r="C48" s="82"/>
      <c r="D48" s="83"/>
      <c r="E48" s="84"/>
      <c r="F48" s="85">
        <f>SUM(F5:F47)</f>
        <v>14</v>
      </c>
      <c r="G48" s="86"/>
      <c r="H48" s="86"/>
      <c r="I48" s="86"/>
      <c r="J48" s="86"/>
      <c r="K48" s="86"/>
      <c r="L48" s="86"/>
      <c r="M48" s="86"/>
      <c r="N48" s="86"/>
      <c r="O48" s="86"/>
      <c r="P48" s="87"/>
      <c r="Q48" s="88"/>
      <c r="R48" s="85">
        <f>SUM(R5:R47)</f>
        <v>42</v>
      </c>
      <c r="S48" s="86">
        <f>SUM(S5:S47)</f>
        <v>28</v>
      </c>
      <c r="T48" s="96">
        <f>SUM(T5:T47)</f>
        <v>1484179</v>
      </c>
      <c r="U48" s="104"/>
      <c r="V48" s="89"/>
      <c r="W48" s="90"/>
      <c r="X48" s="100"/>
      <c r="Y48" s="90"/>
    </row>
    <row r="49" spans="1:25" s="5" customFormat="1" ht="13.5" customHeight="1">
      <c r="A49" s="13"/>
      <c r="B49" s="150" t="s">
        <v>91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</row>
    <row r="50" spans="1:25" s="5" customFormat="1" ht="13.5">
      <c r="A50" s="35"/>
      <c r="B50" s="150" t="s">
        <v>248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</row>
    <row r="51" spans="2:25" s="5" customFormat="1" ht="13.5">
      <c r="B51" s="147" t="s">
        <v>117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</row>
    <row r="52" spans="2:25" s="5" customFormat="1" ht="13.5">
      <c r="B52" s="149" t="s">
        <v>109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8"/>
      <c r="V52" s="148"/>
      <c r="W52" s="148"/>
      <c r="X52" s="148"/>
      <c r="Y52" s="148"/>
    </row>
    <row r="53" spans="2:25" s="5" customFormat="1" ht="13.5">
      <c r="B53" s="149" t="s">
        <v>73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42"/>
      <c r="V53" s="42"/>
      <c r="W53" s="42"/>
      <c r="X53" s="42"/>
      <c r="Y53" s="42"/>
    </row>
    <row r="54" spans="2:25" s="5" customFormat="1" ht="13.5">
      <c r="B54" s="149" t="s">
        <v>74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42"/>
      <c r="V54" s="42"/>
      <c r="W54" s="42"/>
      <c r="X54" s="42"/>
      <c r="Y54" s="42"/>
    </row>
    <row r="55" spans="2:25" s="5" customFormat="1" ht="13.5">
      <c r="B55" s="149" t="s">
        <v>231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42"/>
      <c r="V55" s="42"/>
      <c r="W55" s="42"/>
      <c r="X55" s="42"/>
      <c r="Y55" s="42"/>
    </row>
    <row r="56" spans="2:25" s="5" customFormat="1" ht="13.5">
      <c r="B56" s="149" t="s">
        <v>87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 t="s">
        <v>195</v>
      </c>
      <c r="R56" s="148"/>
      <c r="S56" s="148"/>
      <c r="T56" s="148"/>
      <c r="U56" s="148"/>
      <c r="V56" s="148"/>
      <c r="W56" s="148"/>
      <c r="X56" s="148"/>
      <c r="Y56" s="148"/>
    </row>
    <row r="57" spans="2:25" s="5" customFormat="1" ht="13.5">
      <c r="B57" s="149" t="s">
        <v>89</v>
      </c>
      <c r="C57" s="149"/>
      <c r="D57" s="149"/>
      <c r="E57" s="149"/>
      <c r="F57" s="149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49"/>
      <c r="R57" s="149"/>
      <c r="S57" s="149"/>
      <c r="T57" s="149"/>
      <c r="U57" s="149"/>
      <c r="V57" s="42"/>
      <c r="W57" s="42"/>
      <c r="X57" s="42"/>
      <c r="Y57" s="42"/>
    </row>
    <row r="58" spans="2:25" s="5" customFormat="1" ht="13.5">
      <c r="B58" s="4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2"/>
      <c r="V58" s="42"/>
      <c r="W58" s="42"/>
      <c r="X58" s="42"/>
      <c r="Y58" s="42"/>
    </row>
  </sheetData>
  <sheetProtection/>
  <mergeCells count="29">
    <mergeCell ref="Q56:Y56"/>
    <mergeCell ref="B49:Y49"/>
    <mergeCell ref="A2:A4"/>
    <mergeCell ref="B3:B4"/>
    <mergeCell ref="C3:C4"/>
    <mergeCell ref="E2:E4"/>
    <mergeCell ref="F2:P2"/>
    <mergeCell ref="B2:D2"/>
    <mergeCell ref="D3:D4"/>
    <mergeCell ref="F3:F4"/>
    <mergeCell ref="B57:U57"/>
    <mergeCell ref="G3:P3"/>
    <mergeCell ref="B53:T53"/>
    <mergeCell ref="B54:T54"/>
    <mergeCell ref="T2:T4"/>
    <mergeCell ref="R2:S3"/>
    <mergeCell ref="U3:U4"/>
    <mergeCell ref="U2:W2"/>
    <mergeCell ref="B56:P56"/>
    <mergeCell ref="B55:T55"/>
    <mergeCell ref="B51:Y51"/>
    <mergeCell ref="B52:Y52"/>
    <mergeCell ref="B50:Y50"/>
    <mergeCell ref="Q2:Q4"/>
    <mergeCell ref="X2:Y2"/>
    <mergeCell ref="V3:V4"/>
    <mergeCell ref="Y3:Y4"/>
    <mergeCell ref="X3:X4"/>
    <mergeCell ref="W3:W4"/>
  </mergeCells>
  <printOptions/>
  <pageMargins left="0.4330708661417323" right="0.1968503937007874" top="0.51" bottom="0.35" header="0.1968503937007874" footer="0.1968503937007874"/>
  <pageSetup fitToHeight="3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PageLayoutView="0" workbookViewId="0" topLeftCell="A1">
      <pane xSplit="1" ySplit="3" topLeftCell="K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2" sqref="O22"/>
    </sheetView>
  </sheetViews>
  <sheetFormatPr defaultColWidth="9.00390625" defaultRowHeight="13.5"/>
  <cols>
    <col min="1" max="1" width="11.75390625" style="0" customWidth="1"/>
    <col min="2" max="2" width="6.625" style="0" customWidth="1"/>
    <col min="3" max="3" width="5.625" style="0" customWidth="1"/>
    <col min="4" max="4" width="6.625" style="0" customWidth="1"/>
    <col min="5" max="5" width="5.625" style="0" customWidth="1"/>
    <col min="6" max="6" width="6.625" style="0" customWidth="1"/>
    <col min="7" max="7" width="5.625" style="0" customWidth="1"/>
    <col min="8" max="8" width="6.625" style="0" customWidth="1"/>
    <col min="9" max="9" width="6.75390625" style="0" customWidth="1"/>
    <col min="10" max="11" width="6.625" style="0" customWidth="1"/>
    <col min="12" max="12" width="23.125" style="0" customWidth="1"/>
    <col min="13" max="13" width="22.25390625" style="0" customWidth="1"/>
    <col min="14" max="14" width="11.875" style="0" customWidth="1"/>
    <col min="15" max="15" width="17.00390625" style="0" customWidth="1"/>
    <col min="16" max="16" width="11.875" style="0" customWidth="1"/>
    <col min="17" max="17" width="6.875" style="0" customWidth="1"/>
    <col min="18" max="18" width="3.75390625" style="7" customWidth="1"/>
    <col min="19" max="19" width="6.875" style="0" customWidth="1"/>
    <col min="20" max="20" width="10.50390625" style="0" customWidth="1"/>
    <col min="21" max="21" width="7.625" style="0" customWidth="1"/>
    <col min="22" max="22" width="15.125" style="0" customWidth="1"/>
  </cols>
  <sheetData>
    <row r="1" spans="1:11" ht="30.75" customHeight="1" thickBot="1">
      <c r="A1" s="2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.75" customHeight="1">
      <c r="A2" s="206"/>
      <c r="B2" s="196" t="s">
        <v>56</v>
      </c>
      <c r="C2" s="189"/>
      <c r="D2" s="189" t="s">
        <v>58</v>
      </c>
      <c r="E2" s="189"/>
      <c r="F2" s="189" t="s">
        <v>59</v>
      </c>
      <c r="G2" s="189"/>
      <c r="H2" s="189" t="s">
        <v>60</v>
      </c>
      <c r="I2" s="189"/>
      <c r="J2" s="189" t="s">
        <v>61</v>
      </c>
      <c r="K2" s="197"/>
      <c r="L2" s="198" t="s">
        <v>1</v>
      </c>
      <c r="M2" s="200" t="s">
        <v>62</v>
      </c>
      <c r="N2" s="202" t="s">
        <v>97</v>
      </c>
      <c r="O2" s="202" t="s">
        <v>88</v>
      </c>
      <c r="P2" s="202" t="s">
        <v>106</v>
      </c>
      <c r="Q2" s="204" t="s">
        <v>0</v>
      </c>
      <c r="R2" s="196" t="s">
        <v>63</v>
      </c>
      <c r="S2" s="189"/>
      <c r="T2" s="189"/>
      <c r="U2" s="197"/>
    </row>
    <row r="3" spans="1:21" ht="36" customHeight="1" thickBot="1">
      <c r="A3" s="207"/>
      <c r="B3" s="129" t="s">
        <v>57</v>
      </c>
      <c r="C3" s="49" t="s">
        <v>78</v>
      </c>
      <c r="D3" s="49" t="s">
        <v>57</v>
      </c>
      <c r="E3" s="49" t="s">
        <v>78</v>
      </c>
      <c r="F3" s="49" t="s">
        <v>57</v>
      </c>
      <c r="G3" s="49" t="s">
        <v>78</v>
      </c>
      <c r="H3" s="49" t="s">
        <v>57</v>
      </c>
      <c r="I3" s="49" t="s">
        <v>78</v>
      </c>
      <c r="J3" s="49" t="s">
        <v>57</v>
      </c>
      <c r="K3" s="130" t="s">
        <v>78</v>
      </c>
      <c r="L3" s="199"/>
      <c r="M3" s="201"/>
      <c r="N3" s="203"/>
      <c r="O3" s="203"/>
      <c r="P3" s="203"/>
      <c r="Q3" s="205"/>
      <c r="R3" s="129" t="s">
        <v>81</v>
      </c>
      <c r="S3" s="50" t="s">
        <v>98</v>
      </c>
      <c r="T3" s="49" t="s">
        <v>64</v>
      </c>
      <c r="U3" s="122" t="s">
        <v>65</v>
      </c>
    </row>
    <row r="4" spans="1:21" s="5" customFormat="1" ht="41.25" customHeight="1">
      <c r="A4" s="52" t="s">
        <v>2</v>
      </c>
      <c r="B4" s="131" t="s">
        <v>180</v>
      </c>
      <c r="C4" s="114"/>
      <c r="D4" s="115">
        <v>300</v>
      </c>
      <c r="E4" s="114"/>
      <c r="F4" s="113" t="s">
        <v>165</v>
      </c>
      <c r="G4" s="116"/>
      <c r="H4" s="113" t="s">
        <v>181</v>
      </c>
      <c r="I4" s="114"/>
      <c r="J4" s="115">
        <v>400</v>
      </c>
      <c r="K4" s="132"/>
      <c r="L4" s="124" t="s">
        <v>182</v>
      </c>
      <c r="M4" s="117"/>
      <c r="N4" s="118"/>
      <c r="O4" s="119">
        <v>1720549707000</v>
      </c>
      <c r="P4" s="118">
        <v>1875326000</v>
      </c>
      <c r="Q4" s="139">
        <f>P4/O4</f>
        <v>0.001089957466715607</v>
      </c>
      <c r="R4" s="142" t="s">
        <v>79</v>
      </c>
      <c r="S4" s="120">
        <v>13678</v>
      </c>
      <c r="T4" s="120">
        <v>190567000</v>
      </c>
      <c r="U4" s="121">
        <f aca="true" t="shared" si="0" ref="U4:U46">T4/S4</f>
        <v>13932.373153969878</v>
      </c>
    </row>
    <row r="5" spans="1:22" s="5" customFormat="1" ht="51" customHeight="1">
      <c r="A5" s="53" t="s">
        <v>3</v>
      </c>
      <c r="B5" s="133">
        <v>800</v>
      </c>
      <c r="C5" s="14">
        <v>0.068</v>
      </c>
      <c r="D5" s="31" t="s">
        <v>232</v>
      </c>
      <c r="E5" s="14">
        <v>0.23</v>
      </c>
      <c r="F5" s="31" t="s">
        <v>233</v>
      </c>
      <c r="G5" s="14">
        <v>0.043</v>
      </c>
      <c r="H5" s="30">
        <v>500</v>
      </c>
      <c r="I5" s="14"/>
      <c r="J5" s="31" t="s">
        <v>234</v>
      </c>
      <c r="K5" s="134"/>
      <c r="L5" s="125" t="s">
        <v>235</v>
      </c>
      <c r="M5" s="15"/>
      <c r="N5" s="16"/>
      <c r="O5" s="8">
        <v>133208760000</v>
      </c>
      <c r="P5" s="16">
        <v>369273000</v>
      </c>
      <c r="Q5" s="140">
        <f aca="true" t="shared" si="1" ref="Q5:Q46">P5/O5</f>
        <v>0.002772137508073793</v>
      </c>
      <c r="R5" s="143" t="s">
        <v>75</v>
      </c>
      <c r="S5" s="18">
        <v>2647</v>
      </c>
      <c r="T5" s="18"/>
      <c r="U5" s="105"/>
      <c r="V5" s="146" t="s">
        <v>253</v>
      </c>
    </row>
    <row r="6" spans="1:21" s="5" customFormat="1" ht="33" customHeight="1">
      <c r="A6" s="53" t="s">
        <v>4</v>
      </c>
      <c r="B6" s="135" t="s">
        <v>155</v>
      </c>
      <c r="C6" s="14">
        <v>0.03</v>
      </c>
      <c r="D6" s="31" t="s">
        <v>156</v>
      </c>
      <c r="E6" s="14">
        <v>0.099</v>
      </c>
      <c r="F6" s="31" t="s">
        <v>157</v>
      </c>
      <c r="G6" s="29">
        <v>0.077</v>
      </c>
      <c r="H6" s="31" t="s">
        <v>158</v>
      </c>
      <c r="I6" s="14">
        <v>0.075</v>
      </c>
      <c r="J6" s="31" t="s">
        <v>159</v>
      </c>
      <c r="K6" s="134">
        <v>0.09</v>
      </c>
      <c r="L6" s="126" t="s">
        <v>115</v>
      </c>
      <c r="M6" s="15" t="s">
        <v>160</v>
      </c>
      <c r="N6" s="16">
        <v>85000000</v>
      </c>
      <c r="O6" s="8">
        <v>32546000000</v>
      </c>
      <c r="P6" s="16">
        <v>113886000</v>
      </c>
      <c r="Q6" s="140">
        <f t="shared" si="1"/>
        <v>0.003499231856449333</v>
      </c>
      <c r="R6" s="143" t="s">
        <v>86</v>
      </c>
      <c r="S6" s="19"/>
      <c r="T6" s="18"/>
      <c r="U6" s="105"/>
    </row>
    <row r="7" spans="1:21" s="5" customFormat="1" ht="29.25" customHeight="1">
      <c r="A7" s="53" t="s">
        <v>5</v>
      </c>
      <c r="B7" s="135" t="s">
        <v>173</v>
      </c>
      <c r="C7" s="14"/>
      <c r="D7" s="31" t="s">
        <v>174</v>
      </c>
      <c r="E7" s="14"/>
      <c r="F7" s="31" t="s">
        <v>175</v>
      </c>
      <c r="G7" s="14"/>
      <c r="H7" s="31" t="s">
        <v>176</v>
      </c>
      <c r="I7" s="14"/>
      <c r="J7" s="31" t="s">
        <v>177</v>
      </c>
      <c r="K7" s="134"/>
      <c r="L7" s="125" t="s">
        <v>178</v>
      </c>
      <c r="M7" s="15"/>
      <c r="N7" s="16">
        <v>16388880</v>
      </c>
      <c r="O7" s="8">
        <v>5720000000</v>
      </c>
      <c r="P7" s="16">
        <v>31174000</v>
      </c>
      <c r="Q7" s="140">
        <f t="shared" si="1"/>
        <v>0.00545</v>
      </c>
      <c r="R7" s="143" t="s">
        <v>86</v>
      </c>
      <c r="S7" s="19"/>
      <c r="T7" s="18"/>
      <c r="U7" s="105"/>
    </row>
    <row r="8" spans="1:21" s="5" customFormat="1" ht="42" customHeight="1">
      <c r="A8" s="53" t="s">
        <v>6</v>
      </c>
      <c r="B8" s="133">
        <v>1100</v>
      </c>
      <c r="C8" s="14"/>
      <c r="D8" s="30">
        <v>400</v>
      </c>
      <c r="E8" s="14"/>
      <c r="F8" s="36" t="s">
        <v>236</v>
      </c>
      <c r="G8" s="14"/>
      <c r="H8" s="30">
        <v>1200</v>
      </c>
      <c r="I8" s="14"/>
      <c r="J8" s="30">
        <v>900</v>
      </c>
      <c r="K8" s="134"/>
      <c r="L8" s="125" t="s">
        <v>186</v>
      </c>
      <c r="M8" s="15"/>
      <c r="N8" s="16">
        <v>9198772</v>
      </c>
      <c r="O8" s="8">
        <v>5052000000</v>
      </c>
      <c r="P8" s="16">
        <v>10928000</v>
      </c>
      <c r="Q8" s="140">
        <f t="shared" si="1"/>
        <v>0.0021631037212984957</v>
      </c>
      <c r="R8" s="143" t="s">
        <v>75</v>
      </c>
      <c r="S8" s="19">
        <v>40</v>
      </c>
      <c r="T8" s="18">
        <v>724980</v>
      </c>
      <c r="U8" s="105">
        <f t="shared" si="0"/>
        <v>18124.5</v>
      </c>
    </row>
    <row r="9" spans="1:21" s="5" customFormat="1" ht="30.75" customHeight="1">
      <c r="A9" s="53" t="s">
        <v>7</v>
      </c>
      <c r="B9" s="133" t="s">
        <v>101</v>
      </c>
      <c r="C9" s="14">
        <v>0.309</v>
      </c>
      <c r="D9" s="30" t="s">
        <v>101</v>
      </c>
      <c r="E9" s="14">
        <v>0.426</v>
      </c>
      <c r="F9" s="30" t="s">
        <v>101</v>
      </c>
      <c r="G9" s="14">
        <v>0.463</v>
      </c>
      <c r="H9" s="30" t="s">
        <v>101</v>
      </c>
      <c r="I9" s="14">
        <v>0.316</v>
      </c>
      <c r="J9" s="30" t="s">
        <v>101</v>
      </c>
      <c r="K9" s="134">
        <v>0.291</v>
      </c>
      <c r="L9" s="126" t="s">
        <v>115</v>
      </c>
      <c r="M9" s="15" t="s">
        <v>140</v>
      </c>
      <c r="N9" s="16">
        <v>321444000</v>
      </c>
      <c r="O9" s="8">
        <v>38150000000</v>
      </c>
      <c r="P9" s="16">
        <v>335344000</v>
      </c>
      <c r="Q9" s="140">
        <f t="shared" si="1"/>
        <v>0.008790144167758846</v>
      </c>
      <c r="R9" s="143" t="s">
        <v>114</v>
      </c>
      <c r="S9" s="19">
        <v>1856</v>
      </c>
      <c r="T9" s="18">
        <v>19488000</v>
      </c>
      <c r="U9" s="105">
        <f t="shared" si="0"/>
        <v>10500</v>
      </c>
    </row>
    <row r="10" spans="1:21" s="5" customFormat="1" ht="34.5" customHeight="1">
      <c r="A10" s="53" t="s">
        <v>8</v>
      </c>
      <c r="B10" s="135">
        <v>500</v>
      </c>
      <c r="C10" s="29">
        <v>0.057</v>
      </c>
      <c r="D10" s="31">
        <v>500</v>
      </c>
      <c r="E10" s="29">
        <v>0.176</v>
      </c>
      <c r="F10" s="31" t="s">
        <v>161</v>
      </c>
      <c r="G10" s="14">
        <v>0.271</v>
      </c>
      <c r="H10" s="31">
        <v>500</v>
      </c>
      <c r="I10" s="14">
        <v>0.243</v>
      </c>
      <c r="J10" s="31">
        <v>500</v>
      </c>
      <c r="K10" s="134">
        <v>0.276</v>
      </c>
      <c r="L10" s="127" t="s">
        <v>163</v>
      </c>
      <c r="M10" s="15" t="s">
        <v>162</v>
      </c>
      <c r="N10" s="16">
        <v>500367000</v>
      </c>
      <c r="O10" s="8">
        <v>106917147000</v>
      </c>
      <c r="P10" s="16">
        <v>577179000</v>
      </c>
      <c r="Q10" s="140">
        <f t="shared" si="1"/>
        <v>0.005398376370817302</v>
      </c>
      <c r="R10" s="143" t="s">
        <v>76</v>
      </c>
      <c r="S10" s="18"/>
      <c r="T10" s="18"/>
      <c r="U10" s="105"/>
    </row>
    <row r="11" spans="1:21" s="5" customFormat="1" ht="46.5" customHeight="1">
      <c r="A11" s="53" t="s">
        <v>9</v>
      </c>
      <c r="B11" s="135">
        <v>500</v>
      </c>
      <c r="C11" s="14">
        <v>0.0945</v>
      </c>
      <c r="D11" s="31" t="s">
        <v>130</v>
      </c>
      <c r="E11" s="14">
        <v>0.191</v>
      </c>
      <c r="F11" s="31">
        <v>500</v>
      </c>
      <c r="G11" s="14">
        <v>0.257</v>
      </c>
      <c r="H11" s="31" t="s">
        <v>132</v>
      </c>
      <c r="I11" s="29" t="s">
        <v>134</v>
      </c>
      <c r="J11" s="31" t="s">
        <v>131</v>
      </c>
      <c r="K11" s="134">
        <v>0.259</v>
      </c>
      <c r="L11" s="125" t="s">
        <v>135</v>
      </c>
      <c r="M11" s="32"/>
      <c r="N11" s="16"/>
      <c r="O11" s="8">
        <v>9297000000</v>
      </c>
      <c r="P11" s="16">
        <v>41028000</v>
      </c>
      <c r="Q11" s="140">
        <f t="shared" si="1"/>
        <v>0.004413036463375282</v>
      </c>
      <c r="R11" s="143" t="s">
        <v>76</v>
      </c>
      <c r="S11" s="19"/>
      <c r="T11" s="19"/>
      <c r="U11" s="105"/>
    </row>
    <row r="12" spans="1:21" s="5" customFormat="1" ht="36" customHeight="1">
      <c r="A12" s="53" t="s">
        <v>10</v>
      </c>
      <c r="B12" s="133">
        <v>500</v>
      </c>
      <c r="C12" s="14">
        <v>0.043</v>
      </c>
      <c r="D12" s="30">
        <v>300</v>
      </c>
      <c r="E12" s="14">
        <v>0.247</v>
      </c>
      <c r="F12" s="31">
        <v>300</v>
      </c>
      <c r="G12" s="14">
        <v>0.222</v>
      </c>
      <c r="H12" s="30">
        <v>800</v>
      </c>
      <c r="I12" s="14">
        <v>0.089</v>
      </c>
      <c r="J12" s="30">
        <v>500</v>
      </c>
      <c r="K12" s="134">
        <v>0.125</v>
      </c>
      <c r="L12" s="125" t="s">
        <v>230</v>
      </c>
      <c r="M12" s="15"/>
      <c r="N12" s="16">
        <v>277284000</v>
      </c>
      <c r="O12" s="8">
        <v>82780000000</v>
      </c>
      <c r="P12" s="16">
        <v>355191000</v>
      </c>
      <c r="Q12" s="140">
        <f t="shared" si="1"/>
        <v>0.004290782797777241</v>
      </c>
      <c r="R12" s="143" t="s">
        <v>76</v>
      </c>
      <c r="S12" s="19"/>
      <c r="T12" s="18"/>
      <c r="U12" s="105"/>
    </row>
    <row r="13" spans="1:21" s="5" customFormat="1" ht="46.5" customHeight="1">
      <c r="A13" s="53" t="s">
        <v>11</v>
      </c>
      <c r="B13" s="133">
        <v>200</v>
      </c>
      <c r="C13" s="14">
        <v>0.0245</v>
      </c>
      <c r="D13" s="30">
        <v>300</v>
      </c>
      <c r="E13" s="14">
        <v>0.1845</v>
      </c>
      <c r="F13" s="31" t="s">
        <v>102</v>
      </c>
      <c r="G13" s="14">
        <v>0.143</v>
      </c>
      <c r="H13" s="31" t="s">
        <v>121</v>
      </c>
      <c r="I13" s="14">
        <v>0.215</v>
      </c>
      <c r="J13" s="31">
        <v>400</v>
      </c>
      <c r="K13" s="134">
        <v>0.224</v>
      </c>
      <c r="L13" s="125" t="s">
        <v>103</v>
      </c>
      <c r="M13" s="15" t="s">
        <v>104</v>
      </c>
      <c r="N13" s="16">
        <v>312622114</v>
      </c>
      <c r="O13" s="8">
        <v>110349716000</v>
      </c>
      <c r="P13" s="16">
        <v>321814000</v>
      </c>
      <c r="Q13" s="140">
        <f t="shared" si="1"/>
        <v>0.002916310178813691</v>
      </c>
      <c r="R13" s="143" t="s">
        <v>76</v>
      </c>
      <c r="S13" s="19"/>
      <c r="T13" s="18"/>
      <c r="U13" s="105"/>
    </row>
    <row r="14" spans="1:21" s="5" customFormat="1" ht="33.75" customHeight="1">
      <c r="A14" s="53" t="s">
        <v>12</v>
      </c>
      <c r="B14" s="133">
        <v>900</v>
      </c>
      <c r="C14" s="14">
        <v>0.095</v>
      </c>
      <c r="D14" s="30">
        <v>500</v>
      </c>
      <c r="E14" s="14">
        <v>0.107</v>
      </c>
      <c r="F14" s="31" t="s">
        <v>239</v>
      </c>
      <c r="G14" s="14">
        <v>0.122</v>
      </c>
      <c r="H14" s="30">
        <v>700</v>
      </c>
      <c r="I14" s="14">
        <v>0.143</v>
      </c>
      <c r="J14" s="30">
        <v>600</v>
      </c>
      <c r="K14" s="134">
        <v>0.175</v>
      </c>
      <c r="L14" s="125" t="s">
        <v>240</v>
      </c>
      <c r="M14" s="15"/>
      <c r="N14" s="16"/>
      <c r="O14" s="8">
        <v>32490916000</v>
      </c>
      <c r="P14" s="16">
        <v>6881000</v>
      </c>
      <c r="Q14" s="140">
        <f t="shared" si="1"/>
        <v>0.00021178227169711065</v>
      </c>
      <c r="R14" s="143" t="s">
        <v>76</v>
      </c>
      <c r="S14" s="19"/>
      <c r="T14" s="18"/>
      <c r="U14" s="105"/>
    </row>
    <row r="15" spans="1:21" s="5" customFormat="1" ht="33.75" customHeight="1">
      <c r="A15" s="53" t="s">
        <v>13</v>
      </c>
      <c r="B15" s="133">
        <v>1000</v>
      </c>
      <c r="C15" s="14">
        <v>0.067</v>
      </c>
      <c r="D15" s="30">
        <v>300</v>
      </c>
      <c r="E15" s="14">
        <v>0.071</v>
      </c>
      <c r="F15" s="31" t="s">
        <v>124</v>
      </c>
      <c r="G15" s="14">
        <v>0.278</v>
      </c>
      <c r="H15" s="31" t="s">
        <v>125</v>
      </c>
      <c r="I15" s="14">
        <v>0.086</v>
      </c>
      <c r="J15" s="31" t="s">
        <v>126</v>
      </c>
      <c r="K15" s="134">
        <v>0.152</v>
      </c>
      <c r="L15" s="125" t="s">
        <v>129</v>
      </c>
      <c r="M15" s="15" t="s">
        <v>127</v>
      </c>
      <c r="N15" s="16">
        <v>81889000</v>
      </c>
      <c r="O15" s="8">
        <v>52450000000</v>
      </c>
      <c r="P15" s="16">
        <v>106343000</v>
      </c>
      <c r="Q15" s="140">
        <f t="shared" si="1"/>
        <v>0.0020275119161105816</v>
      </c>
      <c r="R15" s="143" t="s">
        <v>76</v>
      </c>
      <c r="S15" s="19"/>
      <c r="T15" s="18"/>
      <c r="U15" s="105"/>
    </row>
    <row r="16" spans="1:21" s="5" customFormat="1" ht="52.5" customHeight="1">
      <c r="A16" s="53" t="s">
        <v>14</v>
      </c>
      <c r="B16" s="133">
        <v>800</v>
      </c>
      <c r="C16" s="14">
        <v>0.056</v>
      </c>
      <c r="D16" s="30">
        <v>300</v>
      </c>
      <c r="E16" s="14">
        <v>0.112</v>
      </c>
      <c r="F16" s="31" t="s">
        <v>223</v>
      </c>
      <c r="G16" s="14">
        <v>0.206</v>
      </c>
      <c r="H16" s="31" t="s">
        <v>224</v>
      </c>
      <c r="I16" s="14">
        <v>0.054</v>
      </c>
      <c r="J16" s="31" t="s">
        <v>225</v>
      </c>
      <c r="K16" s="134">
        <v>0.065</v>
      </c>
      <c r="L16" s="125" t="s">
        <v>226</v>
      </c>
      <c r="M16" s="15"/>
      <c r="N16" s="16">
        <v>70924836</v>
      </c>
      <c r="O16" s="8">
        <v>51030428000</v>
      </c>
      <c r="P16" s="16">
        <v>95482873</v>
      </c>
      <c r="Q16" s="140">
        <f t="shared" si="1"/>
        <v>0.0018710968483352716</v>
      </c>
      <c r="R16" s="143" t="s">
        <v>75</v>
      </c>
      <c r="S16" s="19">
        <v>131</v>
      </c>
      <c r="T16" s="30">
        <v>3589500</v>
      </c>
      <c r="U16" s="105">
        <f t="shared" si="0"/>
        <v>27400.763358778626</v>
      </c>
    </row>
    <row r="17" spans="1:21" s="5" customFormat="1" ht="33.75" customHeight="1">
      <c r="A17" s="53" t="s">
        <v>15</v>
      </c>
      <c r="B17" s="135" t="s">
        <v>119</v>
      </c>
      <c r="C17" s="14">
        <v>0.034</v>
      </c>
      <c r="D17" s="30">
        <v>300</v>
      </c>
      <c r="E17" s="14">
        <v>0.129</v>
      </c>
      <c r="F17" s="30">
        <v>100</v>
      </c>
      <c r="G17" s="14">
        <v>0.011</v>
      </c>
      <c r="H17" s="30">
        <v>1000</v>
      </c>
      <c r="I17" s="14">
        <v>0.168</v>
      </c>
      <c r="J17" s="30">
        <v>400</v>
      </c>
      <c r="K17" s="134">
        <v>0.337</v>
      </c>
      <c r="L17" s="125" t="s">
        <v>118</v>
      </c>
      <c r="M17" s="15"/>
      <c r="N17" s="16">
        <v>57897430</v>
      </c>
      <c r="O17" s="8">
        <v>39894956000</v>
      </c>
      <c r="P17" s="16">
        <v>62213000</v>
      </c>
      <c r="Q17" s="140">
        <f t="shared" si="1"/>
        <v>0.0015594201933698084</v>
      </c>
      <c r="R17" s="143" t="s">
        <v>79</v>
      </c>
      <c r="S17" s="19">
        <v>129</v>
      </c>
      <c r="T17" s="18">
        <v>2580000</v>
      </c>
      <c r="U17" s="105">
        <f t="shared" si="0"/>
        <v>20000</v>
      </c>
    </row>
    <row r="18" spans="1:21" s="5" customFormat="1" ht="39.75" customHeight="1">
      <c r="A18" s="61" t="s">
        <v>94</v>
      </c>
      <c r="B18" s="133">
        <v>500</v>
      </c>
      <c r="C18" s="14">
        <v>0.045</v>
      </c>
      <c r="D18" s="30">
        <v>300</v>
      </c>
      <c r="E18" s="14">
        <v>0.093</v>
      </c>
      <c r="F18" s="31" t="s">
        <v>95</v>
      </c>
      <c r="G18" s="14">
        <v>0.048</v>
      </c>
      <c r="H18" s="31" t="s">
        <v>120</v>
      </c>
      <c r="I18" s="14">
        <v>0.173</v>
      </c>
      <c r="J18" s="30">
        <v>400</v>
      </c>
      <c r="K18" s="134">
        <v>0.26</v>
      </c>
      <c r="L18" s="125" t="s">
        <v>96</v>
      </c>
      <c r="M18" s="15"/>
      <c r="N18" s="16">
        <v>22666378</v>
      </c>
      <c r="O18" s="8">
        <v>19830480000</v>
      </c>
      <c r="P18" s="16">
        <v>27345000</v>
      </c>
      <c r="Q18" s="140">
        <f t="shared" si="1"/>
        <v>0.00137893787744926</v>
      </c>
      <c r="R18" s="143" t="s">
        <v>79</v>
      </c>
      <c r="S18" s="17">
        <v>106</v>
      </c>
      <c r="T18" s="18">
        <v>2523700</v>
      </c>
      <c r="U18" s="105">
        <f t="shared" si="0"/>
        <v>23808.490566037737</v>
      </c>
    </row>
    <row r="19" spans="1:21" s="5" customFormat="1" ht="32.25" customHeight="1">
      <c r="A19" s="53" t="s">
        <v>16</v>
      </c>
      <c r="B19" s="135" t="s">
        <v>169</v>
      </c>
      <c r="C19" s="14">
        <v>0.058</v>
      </c>
      <c r="D19" s="31">
        <v>300</v>
      </c>
      <c r="E19" s="14">
        <v>0.069</v>
      </c>
      <c r="F19" s="30">
        <v>200</v>
      </c>
      <c r="G19" s="14">
        <v>0.065</v>
      </c>
      <c r="H19" s="30">
        <v>700</v>
      </c>
      <c r="I19" s="14">
        <v>0.137</v>
      </c>
      <c r="J19" s="30">
        <v>700</v>
      </c>
      <c r="K19" s="134">
        <v>0.174</v>
      </c>
      <c r="L19" s="125" t="s">
        <v>171</v>
      </c>
      <c r="M19" s="15" t="s">
        <v>170</v>
      </c>
      <c r="N19" s="16"/>
      <c r="O19" s="8">
        <v>72940000000</v>
      </c>
      <c r="P19" s="16">
        <v>47637940</v>
      </c>
      <c r="Q19" s="140">
        <f t="shared" si="1"/>
        <v>0.0006531113243761996</v>
      </c>
      <c r="R19" s="143" t="s">
        <v>75</v>
      </c>
      <c r="S19" s="19"/>
      <c r="T19" s="18"/>
      <c r="U19" s="105">
        <v>20000</v>
      </c>
    </row>
    <row r="20" spans="1:21" s="5" customFormat="1" ht="30" customHeight="1">
      <c r="A20" s="53" t="s">
        <v>17</v>
      </c>
      <c r="B20" s="135" t="s">
        <v>150</v>
      </c>
      <c r="C20" s="14">
        <v>0.05</v>
      </c>
      <c r="D20" s="30">
        <v>300</v>
      </c>
      <c r="E20" s="14">
        <v>0.127</v>
      </c>
      <c r="F20" s="30">
        <v>300</v>
      </c>
      <c r="G20" s="14">
        <v>0.148</v>
      </c>
      <c r="H20" s="30">
        <v>1000</v>
      </c>
      <c r="I20" s="14">
        <v>0.148</v>
      </c>
      <c r="J20" s="30">
        <v>500</v>
      </c>
      <c r="K20" s="134">
        <v>0.223</v>
      </c>
      <c r="L20" s="126" t="s">
        <v>115</v>
      </c>
      <c r="M20" s="15" t="s">
        <v>128</v>
      </c>
      <c r="N20" s="16">
        <v>345714000</v>
      </c>
      <c r="O20" s="8">
        <v>115900000000</v>
      </c>
      <c r="P20" s="16">
        <v>344798000</v>
      </c>
      <c r="Q20" s="140">
        <f t="shared" si="1"/>
        <v>0.002974961173425367</v>
      </c>
      <c r="R20" s="143" t="s">
        <v>79</v>
      </c>
      <c r="S20" s="19">
        <v>494</v>
      </c>
      <c r="T20" s="18">
        <v>2964000</v>
      </c>
      <c r="U20" s="105">
        <f t="shared" si="0"/>
        <v>6000</v>
      </c>
    </row>
    <row r="21" spans="1:21" s="5" customFormat="1" ht="33.75" customHeight="1">
      <c r="A21" s="53" t="s">
        <v>18</v>
      </c>
      <c r="B21" s="135" t="s">
        <v>219</v>
      </c>
      <c r="C21" s="14">
        <v>0.082</v>
      </c>
      <c r="D21" s="30">
        <v>600</v>
      </c>
      <c r="E21" s="14">
        <v>0.165</v>
      </c>
      <c r="F21" s="30">
        <v>600</v>
      </c>
      <c r="G21" s="14">
        <v>0.167</v>
      </c>
      <c r="H21" s="30">
        <v>2000</v>
      </c>
      <c r="I21" s="14">
        <v>0.111</v>
      </c>
      <c r="J21" s="30">
        <v>600</v>
      </c>
      <c r="K21" s="134">
        <v>0.125</v>
      </c>
      <c r="L21" s="125" t="s">
        <v>221</v>
      </c>
      <c r="M21" s="15" t="s">
        <v>220</v>
      </c>
      <c r="N21" s="16">
        <v>38908795</v>
      </c>
      <c r="O21" s="8">
        <v>21311813000</v>
      </c>
      <c r="P21" s="16">
        <v>56340000</v>
      </c>
      <c r="Q21" s="140">
        <f t="shared" si="1"/>
        <v>0.0026436042771208626</v>
      </c>
      <c r="R21" s="143" t="s">
        <v>76</v>
      </c>
      <c r="S21" s="19"/>
      <c r="T21" s="18"/>
      <c r="U21" s="105"/>
    </row>
    <row r="22" spans="1:21" s="5" customFormat="1" ht="33" customHeight="1">
      <c r="A22" s="53" t="s">
        <v>19</v>
      </c>
      <c r="B22" s="133">
        <v>500</v>
      </c>
      <c r="C22" s="14">
        <v>0.109</v>
      </c>
      <c r="D22" s="30">
        <v>800</v>
      </c>
      <c r="E22" s="14">
        <v>0.129</v>
      </c>
      <c r="F22" s="30" t="s">
        <v>101</v>
      </c>
      <c r="G22" s="14">
        <v>0.012</v>
      </c>
      <c r="H22" s="31">
        <v>800</v>
      </c>
      <c r="I22" s="29">
        <v>0.129</v>
      </c>
      <c r="J22" s="31" t="s">
        <v>144</v>
      </c>
      <c r="K22" s="134">
        <v>0.222</v>
      </c>
      <c r="L22" s="125" t="s">
        <v>145</v>
      </c>
      <c r="M22" s="15"/>
      <c r="N22" s="16">
        <v>509387400</v>
      </c>
      <c r="O22" s="8">
        <v>56132485000</v>
      </c>
      <c r="P22" s="16">
        <v>543694000</v>
      </c>
      <c r="Q22" s="140">
        <f t="shared" si="1"/>
        <v>0.009685906476436952</v>
      </c>
      <c r="R22" s="143" t="s">
        <v>79</v>
      </c>
      <c r="S22" s="19">
        <v>952</v>
      </c>
      <c r="T22" s="18">
        <v>24679041</v>
      </c>
      <c r="U22" s="105">
        <f t="shared" si="0"/>
        <v>25923.36239495798</v>
      </c>
    </row>
    <row r="23" spans="1:21" s="5" customFormat="1" ht="37.5" customHeight="1">
      <c r="A23" s="53" t="s">
        <v>20</v>
      </c>
      <c r="B23" s="133" t="s">
        <v>101</v>
      </c>
      <c r="C23" s="14">
        <v>0.03</v>
      </c>
      <c r="D23" s="30">
        <v>600</v>
      </c>
      <c r="E23" s="14">
        <v>0.12</v>
      </c>
      <c r="F23" s="31" t="s">
        <v>110</v>
      </c>
      <c r="G23" s="14">
        <v>0.048</v>
      </c>
      <c r="H23" s="31" t="s">
        <v>122</v>
      </c>
      <c r="I23" s="29" t="s">
        <v>133</v>
      </c>
      <c r="J23" s="30" t="s">
        <v>101</v>
      </c>
      <c r="K23" s="134">
        <v>0.314</v>
      </c>
      <c r="L23" s="125" t="s">
        <v>111</v>
      </c>
      <c r="M23" s="15"/>
      <c r="N23" s="16">
        <v>156117803</v>
      </c>
      <c r="O23" s="8">
        <v>92918176000</v>
      </c>
      <c r="P23" s="16">
        <v>250213000</v>
      </c>
      <c r="Q23" s="140">
        <f t="shared" si="1"/>
        <v>0.002692831594111361</v>
      </c>
      <c r="R23" s="143" t="s">
        <v>75</v>
      </c>
      <c r="S23" s="17">
        <v>2048</v>
      </c>
      <c r="T23" s="18">
        <v>51232665</v>
      </c>
      <c r="U23" s="105">
        <f t="shared" si="0"/>
        <v>25015.94970703125</v>
      </c>
    </row>
    <row r="24" spans="1:21" s="5" customFormat="1" ht="33" customHeight="1">
      <c r="A24" s="53" t="s">
        <v>21</v>
      </c>
      <c r="B24" s="136" t="s">
        <v>198</v>
      </c>
      <c r="C24" s="144">
        <v>0.0482</v>
      </c>
      <c r="D24" s="30" t="s">
        <v>101</v>
      </c>
      <c r="E24" s="144">
        <v>0.0537</v>
      </c>
      <c r="F24" s="30" t="s">
        <v>101</v>
      </c>
      <c r="G24" s="144">
        <v>0.0338</v>
      </c>
      <c r="H24" s="36" t="s">
        <v>198</v>
      </c>
      <c r="I24" s="144">
        <v>0.1248</v>
      </c>
      <c r="J24" s="30" t="s">
        <v>101</v>
      </c>
      <c r="K24" s="145">
        <v>0.1509</v>
      </c>
      <c r="L24" s="125" t="s">
        <v>199</v>
      </c>
      <c r="M24" s="15"/>
      <c r="N24" s="16">
        <v>35489220</v>
      </c>
      <c r="O24" s="8">
        <v>22350045000</v>
      </c>
      <c r="P24" s="16">
        <v>27775000</v>
      </c>
      <c r="Q24" s="140">
        <f t="shared" si="1"/>
        <v>0.0012427268043531904</v>
      </c>
      <c r="R24" s="143" t="s">
        <v>75</v>
      </c>
      <c r="S24" s="19">
        <v>634</v>
      </c>
      <c r="T24" s="18">
        <v>18010828</v>
      </c>
      <c r="U24" s="105">
        <f t="shared" si="0"/>
        <v>28408.246056782333</v>
      </c>
    </row>
    <row r="25" spans="1:21" s="5" customFormat="1" ht="33" customHeight="1">
      <c r="A25" s="53" t="s">
        <v>22</v>
      </c>
      <c r="B25" s="133" t="s">
        <v>101</v>
      </c>
      <c r="C25" s="14">
        <v>0.049</v>
      </c>
      <c r="D25" s="30" t="s">
        <v>101</v>
      </c>
      <c r="E25" s="14">
        <v>0.141</v>
      </c>
      <c r="F25" s="30" t="s">
        <v>101</v>
      </c>
      <c r="G25" s="14">
        <v>0.0735</v>
      </c>
      <c r="H25" s="30">
        <v>1000</v>
      </c>
      <c r="I25" s="14">
        <v>0.153</v>
      </c>
      <c r="J25" s="30" t="s">
        <v>101</v>
      </c>
      <c r="K25" s="134">
        <v>0.221</v>
      </c>
      <c r="L25" s="125" t="s">
        <v>184</v>
      </c>
      <c r="M25" s="15"/>
      <c r="N25" s="16">
        <v>42213635</v>
      </c>
      <c r="O25" s="8">
        <v>41238000000</v>
      </c>
      <c r="P25" s="16">
        <v>47143000</v>
      </c>
      <c r="Q25" s="140">
        <f t="shared" si="1"/>
        <v>0.001143193171346816</v>
      </c>
      <c r="R25" s="143" t="s">
        <v>79</v>
      </c>
      <c r="S25" s="19">
        <v>516</v>
      </c>
      <c r="T25" s="18">
        <v>14325000</v>
      </c>
      <c r="U25" s="105">
        <f t="shared" si="0"/>
        <v>27761.627906976744</v>
      </c>
    </row>
    <row r="26" spans="1:21" s="5" customFormat="1" ht="18" customHeight="1">
      <c r="A26" s="53" t="s">
        <v>23</v>
      </c>
      <c r="B26" s="133" t="s">
        <v>101</v>
      </c>
      <c r="C26" s="14">
        <v>0.054</v>
      </c>
      <c r="D26" s="30" t="s">
        <v>101</v>
      </c>
      <c r="E26" s="14">
        <v>0.064</v>
      </c>
      <c r="F26" s="30" t="s">
        <v>101</v>
      </c>
      <c r="G26" s="14">
        <v>0.058</v>
      </c>
      <c r="H26" s="30">
        <v>1000</v>
      </c>
      <c r="I26" s="14">
        <v>0.11</v>
      </c>
      <c r="J26" s="30" t="s">
        <v>101</v>
      </c>
      <c r="K26" s="134">
        <v>0.14</v>
      </c>
      <c r="L26" s="126" t="s">
        <v>152</v>
      </c>
      <c r="M26" s="15"/>
      <c r="N26" s="16"/>
      <c r="O26" s="8">
        <v>37541066000</v>
      </c>
      <c r="P26" s="16">
        <v>84002000</v>
      </c>
      <c r="Q26" s="140">
        <f t="shared" si="1"/>
        <v>0.0022376029492609507</v>
      </c>
      <c r="R26" s="143" t="s">
        <v>79</v>
      </c>
      <c r="S26" s="17">
        <v>1000</v>
      </c>
      <c r="T26" s="18">
        <v>37007986</v>
      </c>
      <c r="U26" s="105">
        <f t="shared" si="0"/>
        <v>37007.986</v>
      </c>
    </row>
    <row r="27" spans="1:21" s="5" customFormat="1" ht="18" customHeight="1">
      <c r="A27" s="53" t="s">
        <v>24</v>
      </c>
      <c r="B27" s="133">
        <v>500</v>
      </c>
      <c r="C27" s="14">
        <v>0.127</v>
      </c>
      <c r="D27" s="30">
        <v>300</v>
      </c>
      <c r="E27" s="14">
        <v>0.163</v>
      </c>
      <c r="F27" s="30">
        <v>200</v>
      </c>
      <c r="G27" s="14">
        <v>0.151</v>
      </c>
      <c r="H27" s="30">
        <v>500</v>
      </c>
      <c r="I27" s="14">
        <v>0.118</v>
      </c>
      <c r="J27" s="30">
        <v>500</v>
      </c>
      <c r="K27" s="134">
        <v>0.113</v>
      </c>
      <c r="L27" s="126" t="s">
        <v>194</v>
      </c>
      <c r="M27" s="15"/>
      <c r="N27" s="16">
        <v>31002467</v>
      </c>
      <c r="O27" s="8">
        <v>21502000000</v>
      </c>
      <c r="P27" s="16">
        <v>36220000</v>
      </c>
      <c r="Q27" s="140">
        <f t="shared" si="1"/>
        <v>0.0016844944656311041</v>
      </c>
      <c r="R27" s="143" t="s">
        <v>79</v>
      </c>
      <c r="S27" s="19">
        <v>196</v>
      </c>
      <c r="T27" s="18">
        <v>4419009</v>
      </c>
      <c r="U27" s="105">
        <f t="shared" si="0"/>
        <v>22545.964285714286</v>
      </c>
    </row>
    <row r="28" spans="1:21" s="5" customFormat="1" ht="18.75" customHeight="1">
      <c r="A28" s="53" t="s">
        <v>25</v>
      </c>
      <c r="B28" s="133">
        <v>1000</v>
      </c>
      <c r="C28" s="14">
        <v>0.0526</v>
      </c>
      <c r="D28" s="30">
        <v>500</v>
      </c>
      <c r="E28" s="14">
        <v>0.1213</v>
      </c>
      <c r="F28" s="30">
        <v>1000</v>
      </c>
      <c r="G28" s="14">
        <v>0.1201</v>
      </c>
      <c r="H28" s="30">
        <v>1000</v>
      </c>
      <c r="I28" s="14">
        <v>0.1901</v>
      </c>
      <c r="J28" s="30">
        <v>1000</v>
      </c>
      <c r="K28" s="134">
        <v>0.1468</v>
      </c>
      <c r="L28" s="127" t="s">
        <v>149</v>
      </c>
      <c r="M28" s="15" t="s">
        <v>148</v>
      </c>
      <c r="N28" s="16">
        <v>34696897</v>
      </c>
      <c r="O28" s="8">
        <v>16326984000</v>
      </c>
      <c r="P28" s="16">
        <v>42851000</v>
      </c>
      <c r="Q28" s="140">
        <f t="shared" si="1"/>
        <v>0.002624550866222445</v>
      </c>
      <c r="R28" s="143" t="s">
        <v>79</v>
      </c>
      <c r="S28" s="19">
        <v>63</v>
      </c>
      <c r="T28" s="18">
        <v>1260000</v>
      </c>
      <c r="U28" s="105">
        <f t="shared" si="0"/>
        <v>20000</v>
      </c>
    </row>
    <row r="29" spans="1:21" s="5" customFormat="1" ht="44.25" customHeight="1">
      <c r="A29" s="53" t="s">
        <v>26</v>
      </c>
      <c r="B29" s="133" t="s">
        <v>101</v>
      </c>
      <c r="C29" s="14">
        <v>0.06</v>
      </c>
      <c r="D29" s="30" t="s">
        <v>101</v>
      </c>
      <c r="E29" s="14">
        <v>0.067</v>
      </c>
      <c r="F29" s="30" t="s">
        <v>101</v>
      </c>
      <c r="G29" s="14">
        <v>0.072</v>
      </c>
      <c r="H29" s="30" t="s">
        <v>101</v>
      </c>
      <c r="I29" s="14">
        <v>0.17</v>
      </c>
      <c r="J29" s="30" t="s">
        <v>101</v>
      </c>
      <c r="K29" s="134">
        <v>0.195</v>
      </c>
      <c r="L29" s="125" t="s">
        <v>228</v>
      </c>
      <c r="M29" s="15"/>
      <c r="N29" s="16">
        <v>75667160</v>
      </c>
      <c r="O29" s="8">
        <v>35936000000</v>
      </c>
      <c r="P29" s="16">
        <v>86495965</v>
      </c>
      <c r="Q29" s="140">
        <f t="shared" si="1"/>
        <v>0.0024069447072573463</v>
      </c>
      <c r="R29" s="143" t="s">
        <v>75</v>
      </c>
      <c r="S29" s="19">
        <v>743</v>
      </c>
      <c r="T29" s="18">
        <v>23209996</v>
      </c>
      <c r="U29" s="105">
        <f t="shared" si="0"/>
        <v>31238.21803499327</v>
      </c>
    </row>
    <row r="30" spans="1:21" s="5" customFormat="1" ht="33" customHeight="1">
      <c r="A30" s="53" t="s">
        <v>27</v>
      </c>
      <c r="B30" s="133">
        <v>500</v>
      </c>
      <c r="C30" s="14">
        <v>0.07</v>
      </c>
      <c r="D30" s="30">
        <v>500</v>
      </c>
      <c r="E30" s="14">
        <v>0.072</v>
      </c>
      <c r="F30" s="30">
        <v>500</v>
      </c>
      <c r="G30" s="14">
        <v>0.051</v>
      </c>
      <c r="H30" s="30">
        <v>500</v>
      </c>
      <c r="I30" s="14">
        <v>0.194</v>
      </c>
      <c r="J30" s="30">
        <v>500</v>
      </c>
      <c r="K30" s="134">
        <v>0.181</v>
      </c>
      <c r="L30" s="125" t="s">
        <v>209</v>
      </c>
      <c r="M30" s="15"/>
      <c r="N30" s="16">
        <v>9695000</v>
      </c>
      <c r="O30" s="8">
        <v>4281676000</v>
      </c>
      <c r="P30" s="16">
        <v>10482000</v>
      </c>
      <c r="Q30" s="140">
        <f t="shared" si="1"/>
        <v>0.0024481067694052516</v>
      </c>
      <c r="R30" s="143" t="s">
        <v>114</v>
      </c>
      <c r="S30" s="19">
        <v>107</v>
      </c>
      <c r="T30" s="18">
        <v>2418885</v>
      </c>
      <c r="U30" s="105">
        <f t="shared" si="0"/>
        <v>22606.40186915888</v>
      </c>
    </row>
    <row r="31" spans="1:21" s="5" customFormat="1" ht="34.5" customHeight="1">
      <c r="A31" s="53" t="s">
        <v>28</v>
      </c>
      <c r="B31" s="133">
        <v>500</v>
      </c>
      <c r="C31" s="14">
        <v>0.174</v>
      </c>
      <c r="D31" s="30" t="s">
        <v>101</v>
      </c>
      <c r="E31" s="14">
        <v>0.235</v>
      </c>
      <c r="F31" s="31" t="s">
        <v>196</v>
      </c>
      <c r="G31" s="14">
        <v>0.231</v>
      </c>
      <c r="H31" s="30">
        <v>1000</v>
      </c>
      <c r="I31" s="14">
        <v>0.231</v>
      </c>
      <c r="J31" s="30">
        <v>500</v>
      </c>
      <c r="K31" s="134">
        <v>0.223</v>
      </c>
      <c r="L31" s="125" t="s">
        <v>229</v>
      </c>
      <c r="M31" s="15" t="s">
        <v>197</v>
      </c>
      <c r="N31" s="16">
        <v>15129000</v>
      </c>
      <c r="O31" s="8">
        <v>5651298000</v>
      </c>
      <c r="P31" s="16">
        <v>18554000</v>
      </c>
      <c r="Q31" s="140">
        <f t="shared" si="1"/>
        <v>0.003283139554842091</v>
      </c>
      <c r="R31" s="143" t="s">
        <v>79</v>
      </c>
      <c r="S31" s="19">
        <v>89</v>
      </c>
      <c r="T31" s="30">
        <v>2182131</v>
      </c>
      <c r="U31" s="105">
        <f t="shared" si="0"/>
        <v>24518.325842696628</v>
      </c>
    </row>
    <row r="32" spans="1:21" s="5" customFormat="1" ht="30" customHeight="1">
      <c r="A32" s="53" t="s">
        <v>29</v>
      </c>
      <c r="B32" s="133">
        <v>1000</v>
      </c>
      <c r="C32" s="14">
        <v>0.112</v>
      </c>
      <c r="D32" s="30">
        <v>300</v>
      </c>
      <c r="E32" s="14">
        <v>0.124</v>
      </c>
      <c r="F32" s="31" t="s">
        <v>212</v>
      </c>
      <c r="G32" s="14">
        <v>0.115</v>
      </c>
      <c r="H32" s="30">
        <v>1100</v>
      </c>
      <c r="I32" s="14">
        <v>0.27</v>
      </c>
      <c r="J32" s="30">
        <v>1000</v>
      </c>
      <c r="K32" s="134">
        <v>0.198</v>
      </c>
      <c r="L32" s="126" t="s">
        <v>213</v>
      </c>
      <c r="M32" s="15"/>
      <c r="N32" s="16">
        <v>3769000</v>
      </c>
      <c r="O32" s="8">
        <v>2526834000</v>
      </c>
      <c r="P32" s="16">
        <v>4602000</v>
      </c>
      <c r="Q32" s="140">
        <f t="shared" si="1"/>
        <v>0.0018212514158033332</v>
      </c>
      <c r="R32" s="143" t="s">
        <v>79</v>
      </c>
      <c r="S32" s="19">
        <v>53</v>
      </c>
      <c r="T32" s="18">
        <v>1194690</v>
      </c>
      <c r="U32" s="105">
        <f t="shared" si="0"/>
        <v>22541.32075471698</v>
      </c>
    </row>
    <row r="33" spans="1:21" s="5" customFormat="1" ht="18.75" customHeight="1">
      <c r="A33" s="53" t="s">
        <v>30</v>
      </c>
      <c r="B33" s="133">
        <v>1000</v>
      </c>
      <c r="C33" s="14">
        <v>0.153</v>
      </c>
      <c r="D33" s="30">
        <v>500</v>
      </c>
      <c r="E33" s="14">
        <v>0.193</v>
      </c>
      <c r="F33" s="30">
        <v>500</v>
      </c>
      <c r="G33" s="14">
        <v>0.03</v>
      </c>
      <c r="H33" s="30">
        <v>1000</v>
      </c>
      <c r="I33" s="14">
        <v>0.161</v>
      </c>
      <c r="J33" s="30">
        <v>1000</v>
      </c>
      <c r="K33" s="134">
        <v>0.098</v>
      </c>
      <c r="L33" s="125" t="s">
        <v>147</v>
      </c>
      <c r="M33" s="15"/>
      <c r="N33" s="16">
        <v>189231034</v>
      </c>
      <c r="O33" s="8">
        <v>35039538000</v>
      </c>
      <c r="P33" s="16">
        <v>187760000</v>
      </c>
      <c r="Q33" s="140">
        <f t="shared" si="1"/>
        <v>0.0053585181402791325</v>
      </c>
      <c r="R33" s="143" t="s">
        <v>75</v>
      </c>
      <c r="S33" s="19">
        <v>296</v>
      </c>
      <c r="T33" s="18">
        <v>6822795</v>
      </c>
      <c r="U33" s="105">
        <f t="shared" si="0"/>
        <v>23049.983108108107</v>
      </c>
    </row>
    <row r="34" spans="1:21" s="5" customFormat="1" ht="32.25" customHeight="1">
      <c r="A34" s="53" t="s">
        <v>31</v>
      </c>
      <c r="B34" s="133">
        <v>500</v>
      </c>
      <c r="C34" s="14">
        <v>0.039</v>
      </c>
      <c r="D34" s="30">
        <v>300</v>
      </c>
      <c r="E34" s="14">
        <v>0.108</v>
      </c>
      <c r="F34" s="31" t="s">
        <v>165</v>
      </c>
      <c r="G34" s="29">
        <v>0.039</v>
      </c>
      <c r="H34" s="31" t="s">
        <v>200</v>
      </c>
      <c r="I34" s="14">
        <v>0.16</v>
      </c>
      <c r="J34" s="30">
        <v>500</v>
      </c>
      <c r="K34" s="134">
        <v>0.229</v>
      </c>
      <c r="L34" s="125" t="s">
        <v>201</v>
      </c>
      <c r="M34" s="15"/>
      <c r="N34" s="16">
        <v>577099250</v>
      </c>
      <c r="O34" s="8">
        <v>342900000000</v>
      </c>
      <c r="P34" s="16">
        <v>672402000</v>
      </c>
      <c r="Q34" s="140">
        <f t="shared" si="1"/>
        <v>0.00196092738407699</v>
      </c>
      <c r="R34" s="143" t="s">
        <v>75</v>
      </c>
      <c r="S34" s="18">
        <v>6750</v>
      </c>
      <c r="T34" s="18">
        <v>143000000</v>
      </c>
      <c r="U34" s="105">
        <f t="shared" si="0"/>
        <v>21185.185185185186</v>
      </c>
    </row>
    <row r="35" spans="1:21" s="5" customFormat="1" ht="33.75" customHeight="1">
      <c r="A35" s="53" t="s">
        <v>32</v>
      </c>
      <c r="B35" s="133">
        <v>500</v>
      </c>
      <c r="C35" s="14">
        <v>0.035</v>
      </c>
      <c r="D35" s="30">
        <v>500</v>
      </c>
      <c r="E35" s="14">
        <v>0.042</v>
      </c>
      <c r="F35" s="31" t="s">
        <v>215</v>
      </c>
      <c r="G35" s="14">
        <v>0.024</v>
      </c>
      <c r="H35" s="30">
        <v>500</v>
      </c>
      <c r="I35" s="14">
        <v>0.145</v>
      </c>
      <c r="J35" s="30">
        <v>1000</v>
      </c>
      <c r="K35" s="134">
        <v>0.24</v>
      </c>
      <c r="L35" s="125" t="s">
        <v>217</v>
      </c>
      <c r="M35" s="15" t="s">
        <v>216</v>
      </c>
      <c r="N35" s="16">
        <v>131819727</v>
      </c>
      <c r="O35" s="8">
        <v>58900000000</v>
      </c>
      <c r="P35" s="16">
        <v>138784000</v>
      </c>
      <c r="Q35" s="140">
        <f t="shared" si="1"/>
        <v>0.002356264855687606</v>
      </c>
      <c r="R35" s="143" t="s">
        <v>75</v>
      </c>
      <c r="S35" s="19">
        <v>1186</v>
      </c>
      <c r="T35" s="18">
        <v>33647900</v>
      </c>
      <c r="U35" s="105">
        <f t="shared" si="0"/>
        <v>28370.910623946038</v>
      </c>
    </row>
    <row r="36" spans="1:21" s="5" customFormat="1" ht="18" customHeight="1">
      <c r="A36" s="53" t="s">
        <v>33</v>
      </c>
      <c r="B36" s="133">
        <v>500</v>
      </c>
      <c r="C36" s="14">
        <v>0.064</v>
      </c>
      <c r="D36" s="30">
        <v>500</v>
      </c>
      <c r="E36" s="14">
        <v>0.083</v>
      </c>
      <c r="F36" s="30">
        <v>500</v>
      </c>
      <c r="G36" s="14">
        <v>0.062</v>
      </c>
      <c r="H36" s="30">
        <v>500</v>
      </c>
      <c r="I36" s="14">
        <v>0.224</v>
      </c>
      <c r="J36" s="30">
        <v>500</v>
      </c>
      <c r="K36" s="134">
        <v>0.262</v>
      </c>
      <c r="L36" s="126" t="s">
        <v>152</v>
      </c>
      <c r="M36" s="15"/>
      <c r="N36" s="16">
        <v>39100000</v>
      </c>
      <c r="O36" s="8">
        <v>20829790000</v>
      </c>
      <c r="P36" s="16">
        <v>37999000</v>
      </c>
      <c r="Q36" s="140">
        <f t="shared" si="1"/>
        <v>0.0018242622705269712</v>
      </c>
      <c r="R36" s="143" t="s">
        <v>75</v>
      </c>
      <c r="S36" s="19">
        <v>903</v>
      </c>
      <c r="T36" s="18">
        <v>32393808</v>
      </c>
      <c r="U36" s="105">
        <f t="shared" si="0"/>
        <v>35873.541528239206</v>
      </c>
    </row>
    <row r="37" spans="1:21" s="5" customFormat="1" ht="18.75" customHeight="1">
      <c r="A37" s="53" t="s">
        <v>34</v>
      </c>
      <c r="B37" s="133">
        <v>500</v>
      </c>
      <c r="C37" s="14">
        <v>0.049</v>
      </c>
      <c r="D37" s="30">
        <v>500</v>
      </c>
      <c r="E37" s="14">
        <v>0.088</v>
      </c>
      <c r="F37" s="30">
        <v>500</v>
      </c>
      <c r="G37" s="14">
        <v>0.053</v>
      </c>
      <c r="H37" s="30">
        <v>500</v>
      </c>
      <c r="I37" s="14">
        <v>0.175</v>
      </c>
      <c r="J37" s="30">
        <v>500</v>
      </c>
      <c r="K37" s="134">
        <v>0.19</v>
      </c>
      <c r="L37" s="125" t="s">
        <v>107</v>
      </c>
      <c r="M37" s="15" t="s">
        <v>128</v>
      </c>
      <c r="N37" s="16">
        <v>49413938</v>
      </c>
      <c r="O37" s="8">
        <v>26986160000</v>
      </c>
      <c r="P37" s="16">
        <v>47535000</v>
      </c>
      <c r="Q37" s="140">
        <f t="shared" si="1"/>
        <v>0.001761458466117447</v>
      </c>
      <c r="R37" s="143" t="s">
        <v>79</v>
      </c>
      <c r="S37" s="19">
        <v>383</v>
      </c>
      <c r="T37" s="18">
        <v>11490000</v>
      </c>
      <c r="U37" s="105">
        <f t="shared" si="0"/>
        <v>30000</v>
      </c>
    </row>
    <row r="38" spans="1:21" s="5" customFormat="1" ht="33" customHeight="1">
      <c r="A38" s="53" t="s">
        <v>35</v>
      </c>
      <c r="B38" s="133">
        <v>500</v>
      </c>
      <c r="C38" s="14">
        <v>0.037</v>
      </c>
      <c r="D38" s="30">
        <v>500</v>
      </c>
      <c r="E38" s="14">
        <v>0.062</v>
      </c>
      <c r="F38" s="30">
        <v>500</v>
      </c>
      <c r="G38" s="14">
        <v>0.038</v>
      </c>
      <c r="H38" s="30">
        <v>500</v>
      </c>
      <c r="I38" s="14">
        <v>0.118</v>
      </c>
      <c r="J38" s="30">
        <v>500</v>
      </c>
      <c r="K38" s="134">
        <v>0.123</v>
      </c>
      <c r="L38" s="125" t="s">
        <v>238</v>
      </c>
      <c r="M38" s="15" t="s">
        <v>237</v>
      </c>
      <c r="N38" s="16">
        <v>13489406</v>
      </c>
      <c r="O38" s="8">
        <v>6051900000</v>
      </c>
      <c r="P38" s="16">
        <v>15105820</v>
      </c>
      <c r="Q38" s="140">
        <f t="shared" si="1"/>
        <v>0.0024960458698921</v>
      </c>
      <c r="R38" s="143" t="s">
        <v>79</v>
      </c>
      <c r="S38" s="19">
        <v>12</v>
      </c>
      <c r="T38" s="18">
        <v>360000</v>
      </c>
      <c r="U38" s="105">
        <f t="shared" si="0"/>
        <v>30000</v>
      </c>
    </row>
    <row r="39" spans="1:21" s="5" customFormat="1" ht="55.5" customHeight="1">
      <c r="A39" s="53" t="s">
        <v>36</v>
      </c>
      <c r="B39" s="133">
        <v>500</v>
      </c>
      <c r="C39" s="14">
        <v>0.0497</v>
      </c>
      <c r="D39" s="30">
        <v>300</v>
      </c>
      <c r="E39" s="14">
        <v>0.1624</v>
      </c>
      <c r="F39" s="31" t="s">
        <v>165</v>
      </c>
      <c r="G39" s="14">
        <v>0.0502</v>
      </c>
      <c r="H39" s="30">
        <v>1000</v>
      </c>
      <c r="I39" s="14">
        <v>0.1844</v>
      </c>
      <c r="J39" s="30">
        <v>500</v>
      </c>
      <c r="K39" s="134">
        <v>0.1744</v>
      </c>
      <c r="L39" s="125" t="s">
        <v>166</v>
      </c>
      <c r="M39" s="15"/>
      <c r="N39" s="16">
        <v>102128369</v>
      </c>
      <c r="O39" s="8"/>
      <c r="P39" s="16">
        <v>178960000</v>
      </c>
      <c r="Q39" s="140" t="e">
        <f t="shared" si="1"/>
        <v>#DIV/0!</v>
      </c>
      <c r="R39" s="143" t="s">
        <v>79</v>
      </c>
      <c r="S39" s="18">
        <v>1129</v>
      </c>
      <c r="T39" s="18">
        <v>26821627</v>
      </c>
      <c r="U39" s="105">
        <f t="shared" si="0"/>
        <v>23756.976970770593</v>
      </c>
    </row>
    <row r="40" spans="1:21" s="5" customFormat="1" ht="36.75" customHeight="1">
      <c r="A40" s="53" t="s">
        <v>37</v>
      </c>
      <c r="B40" s="133">
        <v>1000</v>
      </c>
      <c r="C40" s="14">
        <v>0.0475</v>
      </c>
      <c r="D40" s="30">
        <v>500</v>
      </c>
      <c r="E40" s="14">
        <v>0.2075</v>
      </c>
      <c r="F40" s="30">
        <v>500</v>
      </c>
      <c r="G40" s="14">
        <v>0.051</v>
      </c>
      <c r="H40" s="30">
        <v>700</v>
      </c>
      <c r="I40" s="14">
        <v>0.269</v>
      </c>
      <c r="J40" s="30">
        <v>700</v>
      </c>
      <c r="K40" s="134">
        <v>0.265</v>
      </c>
      <c r="L40" s="125" t="s">
        <v>208</v>
      </c>
      <c r="M40" s="15" t="s">
        <v>206</v>
      </c>
      <c r="N40" s="16"/>
      <c r="O40" s="8">
        <v>31512247000</v>
      </c>
      <c r="P40" s="16"/>
      <c r="Q40" s="140">
        <f t="shared" si="1"/>
        <v>0</v>
      </c>
      <c r="R40" s="143" t="s">
        <v>79</v>
      </c>
      <c r="S40" s="19">
        <v>149</v>
      </c>
      <c r="T40" s="18">
        <v>3874000</v>
      </c>
      <c r="U40" s="105">
        <f t="shared" si="0"/>
        <v>26000</v>
      </c>
    </row>
    <row r="41" spans="1:21" s="5" customFormat="1" ht="25.5" customHeight="1">
      <c r="A41" s="53" t="s">
        <v>38</v>
      </c>
      <c r="B41" s="133">
        <v>600</v>
      </c>
      <c r="C41" s="14">
        <v>0.051</v>
      </c>
      <c r="D41" s="30">
        <v>500</v>
      </c>
      <c r="E41" s="14">
        <v>0.055</v>
      </c>
      <c r="F41" s="31">
        <v>300</v>
      </c>
      <c r="G41" s="14">
        <v>0.057</v>
      </c>
      <c r="H41" s="31" t="s">
        <v>151</v>
      </c>
      <c r="I41" s="14">
        <v>0.158</v>
      </c>
      <c r="J41" s="31">
        <v>800</v>
      </c>
      <c r="K41" s="134">
        <v>0.286</v>
      </c>
      <c r="L41" s="126" t="s">
        <v>152</v>
      </c>
      <c r="M41" s="15"/>
      <c r="N41" s="16">
        <v>44026971</v>
      </c>
      <c r="O41" s="8">
        <v>51521520000</v>
      </c>
      <c r="P41" s="16">
        <v>57657000</v>
      </c>
      <c r="Q41" s="140">
        <f t="shared" si="1"/>
        <v>0.0011190857723141709</v>
      </c>
      <c r="R41" s="143" t="s">
        <v>79</v>
      </c>
      <c r="S41" s="19">
        <v>380</v>
      </c>
      <c r="T41" s="18">
        <v>18156600</v>
      </c>
      <c r="U41" s="105">
        <f t="shared" si="0"/>
        <v>47780.52631578947</v>
      </c>
    </row>
    <row r="42" spans="1:21" s="5" customFormat="1" ht="33.75" customHeight="1">
      <c r="A42" s="53" t="s">
        <v>39</v>
      </c>
      <c r="B42" s="133">
        <v>600</v>
      </c>
      <c r="C42" s="14"/>
      <c r="D42" s="30">
        <v>300</v>
      </c>
      <c r="E42" s="14"/>
      <c r="F42" s="31" t="s">
        <v>190</v>
      </c>
      <c r="G42" s="14"/>
      <c r="H42" s="30">
        <v>1000</v>
      </c>
      <c r="I42" s="14"/>
      <c r="J42" s="30">
        <v>500</v>
      </c>
      <c r="K42" s="134"/>
      <c r="L42" s="125" t="s">
        <v>202</v>
      </c>
      <c r="M42" s="15"/>
      <c r="N42" s="16">
        <v>6649000</v>
      </c>
      <c r="O42" s="8">
        <v>4681000000</v>
      </c>
      <c r="P42" s="16">
        <v>8119000</v>
      </c>
      <c r="Q42" s="140">
        <f t="shared" si="1"/>
        <v>0.0017344584490493484</v>
      </c>
      <c r="R42" s="143" t="s">
        <v>79</v>
      </c>
      <c r="S42" s="19">
        <v>12</v>
      </c>
      <c r="T42" s="18">
        <v>783600</v>
      </c>
      <c r="U42" s="105">
        <f t="shared" si="0"/>
        <v>65300</v>
      </c>
    </row>
    <row r="43" spans="1:21" s="5" customFormat="1" ht="46.5" customHeight="1">
      <c r="A43" s="53" t="s">
        <v>40</v>
      </c>
      <c r="B43" s="133">
        <v>700</v>
      </c>
      <c r="C43" s="14">
        <v>0.05</v>
      </c>
      <c r="D43" s="30">
        <v>300</v>
      </c>
      <c r="E43" s="14">
        <v>0.057</v>
      </c>
      <c r="F43" s="31" t="s">
        <v>137</v>
      </c>
      <c r="G43" s="14">
        <v>0.133</v>
      </c>
      <c r="H43" s="31" t="s">
        <v>138</v>
      </c>
      <c r="I43" s="14">
        <v>0.18</v>
      </c>
      <c r="J43" s="31" t="s">
        <v>139</v>
      </c>
      <c r="K43" s="134">
        <v>0.248</v>
      </c>
      <c r="L43" s="125" t="s">
        <v>142</v>
      </c>
      <c r="M43" s="15" t="s">
        <v>141</v>
      </c>
      <c r="N43" s="16">
        <v>24890925</v>
      </c>
      <c r="O43" s="8">
        <v>11250264000</v>
      </c>
      <c r="P43" s="16">
        <v>37566000</v>
      </c>
      <c r="Q43" s="140">
        <f t="shared" si="1"/>
        <v>0.003339121641945469</v>
      </c>
      <c r="R43" s="143" t="s">
        <v>75</v>
      </c>
      <c r="S43" s="19">
        <v>491</v>
      </c>
      <c r="T43" s="18">
        <v>14496940</v>
      </c>
      <c r="U43" s="105">
        <f t="shared" si="0"/>
        <v>29525.336048879835</v>
      </c>
    </row>
    <row r="44" spans="1:21" s="5" customFormat="1" ht="18" customHeight="1">
      <c r="A44" s="53" t="s">
        <v>41</v>
      </c>
      <c r="B44" s="133">
        <v>800</v>
      </c>
      <c r="C44" s="14">
        <v>0.041</v>
      </c>
      <c r="D44" s="30">
        <v>200</v>
      </c>
      <c r="E44" s="14">
        <v>0.11</v>
      </c>
      <c r="F44" s="30">
        <v>400</v>
      </c>
      <c r="G44" s="14">
        <v>0.035</v>
      </c>
      <c r="H44" s="30">
        <v>700</v>
      </c>
      <c r="I44" s="14">
        <v>0.063</v>
      </c>
      <c r="J44" s="30">
        <v>600</v>
      </c>
      <c r="K44" s="134">
        <v>0.081</v>
      </c>
      <c r="L44" s="125"/>
      <c r="M44" s="15" t="s">
        <v>192</v>
      </c>
      <c r="N44" s="16">
        <v>28109098</v>
      </c>
      <c r="O44" s="8">
        <v>20599000000</v>
      </c>
      <c r="P44" s="16">
        <v>24602000</v>
      </c>
      <c r="Q44" s="140">
        <f t="shared" si="1"/>
        <v>0.0011943298218360114</v>
      </c>
      <c r="R44" s="143" t="s">
        <v>79</v>
      </c>
      <c r="S44" s="19">
        <v>721</v>
      </c>
      <c r="T44" s="18">
        <v>18025000</v>
      </c>
      <c r="U44" s="105">
        <f t="shared" si="0"/>
        <v>25000</v>
      </c>
    </row>
    <row r="45" spans="1:21" s="5" customFormat="1" ht="18" customHeight="1">
      <c r="A45" s="53" t="s">
        <v>42</v>
      </c>
      <c r="B45" s="133">
        <v>1100</v>
      </c>
      <c r="C45" s="14">
        <v>0.053</v>
      </c>
      <c r="D45" s="30">
        <v>300</v>
      </c>
      <c r="E45" s="14">
        <v>0.063</v>
      </c>
      <c r="F45" s="30">
        <v>300</v>
      </c>
      <c r="G45" s="14">
        <v>0.061</v>
      </c>
      <c r="H45" s="30">
        <v>1200</v>
      </c>
      <c r="I45" s="14">
        <v>0.159</v>
      </c>
      <c r="J45" s="30">
        <v>1500</v>
      </c>
      <c r="K45" s="134">
        <v>0.207</v>
      </c>
      <c r="L45" s="125" t="s">
        <v>203</v>
      </c>
      <c r="M45" s="15" t="s">
        <v>188</v>
      </c>
      <c r="N45" s="16">
        <v>20002652</v>
      </c>
      <c r="O45" s="8">
        <v>15882000000</v>
      </c>
      <c r="P45" s="16">
        <v>23311715</v>
      </c>
      <c r="Q45" s="140">
        <f t="shared" si="1"/>
        <v>0.0014678072660873945</v>
      </c>
      <c r="R45" s="143" t="s">
        <v>79</v>
      </c>
      <c r="S45" s="19">
        <v>219</v>
      </c>
      <c r="T45" s="18">
        <v>6369200</v>
      </c>
      <c r="U45" s="105">
        <f t="shared" si="0"/>
        <v>29083.10502283105</v>
      </c>
    </row>
    <row r="46" spans="1:21" s="5" customFormat="1" ht="45" customHeight="1">
      <c r="A46" s="53" t="s">
        <v>43</v>
      </c>
      <c r="B46" s="135" t="s">
        <v>243</v>
      </c>
      <c r="C46" s="14">
        <v>0.034</v>
      </c>
      <c r="D46" s="30">
        <v>400</v>
      </c>
      <c r="E46" s="14">
        <v>0.057</v>
      </c>
      <c r="F46" s="31">
        <v>200</v>
      </c>
      <c r="G46" s="14">
        <v>0.058</v>
      </c>
      <c r="H46" s="31" t="s">
        <v>244</v>
      </c>
      <c r="I46" s="14">
        <v>0.15</v>
      </c>
      <c r="J46" s="31" t="s">
        <v>245</v>
      </c>
      <c r="K46" s="134">
        <v>0.126</v>
      </c>
      <c r="L46" s="125" t="s">
        <v>246</v>
      </c>
      <c r="M46" s="15"/>
      <c r="N46" s="30">
        <v>2618677</v>
      </c>
      <c r="O46" s="8">
        <v>6552365000</v>
      </c>
      <c r="P46" s="30">
        <v>3218000</v>
      </c>
      <c r="Q46" s="140">
        <f t="shared" si="1"/>
        <v>0.0004911203817247665</v>
      </c>
      <c r="R46" s="143" t="s">
        <v>79</v>
      </c>
      <c r="S46" s="19">
        <v>105</v>
      </c>
      <c r="T46" s="18">
        <v>4865387</v>
      </c>
      <c r="U46" s="105">
        <f t="shared" si="0"/>
        <v>46337.01904761905</v>
      </c>
    </row>
    <row r="47" spans="1:21" ht="14.25" thickBot="1">
      <c r="A47" s="123"/>
      <c r="B47" s="137"/>
      <c r="C47" s="107"/>
      <c r="D47" s="106"/>
      <c r="E47" s="107"/>
      <c r="F47" s="106"/>
      <c r="G47" s="107"/>
      <c r="H47" s="106"/>
      <c r="I47" s="107"/>
      <c r="J47" s="106"/>
      <c r="K47" s="138"/>
      <c r="L47" s="128"/>
      <c r="M47" s="108"/>
      <c r="N47" s="109"/>
      <c r="O47" s="110">
        <f>SUM(O4:O46)</f>
        <v>3619529271000</v>
      </c>
      <c r="P47" s="110">
        <f>SUM(P4:P46)</f>
        <v>7363235313</v>
      </c>
      <c r="Q47" s="141">
        <f>P47/O47</f>
        <v>0.002034307436603681</v>
      </c>
      <c r="R47" s="137"/>
      <c r="S47" s="111">
        <f>SUM(S4:S46)</f>
        <v>38218</v>
      </c>
      <c r="T47" s="111">
        <f>SUM(T4:T46)</f>
        <v>723484268</v>
      </c>
      <c r="U47" s="112">
        <f>T47/S47</f>
        <v>18930.45863205819</v>
      </c>
    </row>
    <row r="48" spans="1:21" ht="13.5">
      <c r="A48" s="20"/>
      <c r="B48" s="37" t="s">
        <v>105</v>
      </c>
      <c r="C48" s="22"/>
      <c r="D48" s="21"/>
      <c r="E48" s="22"/>
      <c r="F48" s="21"/>
      <c r="G48" s="22"/>
      <c r="H48" s="21"/>
      <c r="I48" s="22"/>
      <c r="J48" s="21"/>
      <c r="K48" s="22"/>
      <c r="L48" s="23"/>
      <c r="M48" s="23"/>
      <c r="N48" s="24"/>
      <c r="O48" s="25"/>
      <c r="P48" s="25"/>
      <c r="Q48" s="26"/>
      <c r="R48" s="21"/>
      <c r="S48" s="27"/>
      <c r="T48" s="27"/>
      <c r="U48" s="27"/>
    </row>
    <row r="49" spans="1:18" s="5" customFormat="1" ht="13.5">
      <c r="A49" s="37"/>
      <c r="B49" s="37" t="s">
        <v>72</v>
      </c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R49" s="39"/>
    </row>
    <row r="50" spans="1:18" s="5" customFormat="1" ht="13.5">
      <c r="A50" s="37"/>
      <c r="B50" s="37" t="s">
        <v>207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R50" s="39"/>
    </row>
    <row r="51" spans="1:14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sheetProtection/>
  <mergeCells count="13">
    <mergeCell ref="F2:G2"/>
    <mergeCell ref="H2:I2"/>
    <mergeCell ref="P2:P3"/>
    <mergeCell ref="A2:A3"/>
    <mergeCell ref="B2:C2"/>
    <mergeCell ref="D2:E2"/>
    <mergeCell ref="R2:U2"/>
    <mergeCell ref="J2:K2"/>
    <mergeCell ref="L2:L3"/>
    <mergeCell ref="M2:M3"/>
    <mergeCell ref="N2:N3"/>
    <mergeCell ref="O2:O3"/>
    <mergeCell ref="Q2:Q3"/>
  </mergeCells>
  <printOptions/>
  <pageMargins left="0.5905511811023623" right="0.1968503937007874" top="0.5511811023622047" bottom="0.3937007874015748" header="0.31496062992125984" footer="0.31496062992125984"/>
  <pageSetup fitToHeight="3" fitToWidth="1" horizontalDpi="200" verticalDpi="2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cp:lastPrinted>2011-08-03T02:17:45Z</cp:lastPrinted>
  <dcterms:created xsi:type="dcterms:W3CDTF">2009-08-26T05:29:39Z</dcterms:created>
  <dcterms:modified xsi:type="dcterms:W3CDTF">2011-08-18T09:43:04Z</dcterms:modified>
  <cp:category/>
  <cp:version/>
  <cp:contentType/>
  <cp:contentStatus/>
</cp:coreProperties>
</file>