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992" firstSheet="4" activeTab="8"/>
  </bookViews>
  <sheets>
    <sheet name="保険証発行状況" sheetId="1" r:id="rId1"/>
    <sheet name="加入所得別世帯数" sheetId="2" r:id="rId2"/>
    <sheet name="加入世帯構成" sheetId="3" r:id="rId3"/>
    <sheet name="所得と医療費" sheetId="4" r:id="rId4"/>
    <sheet name="保険証形態・留め置き" sheetId="5" r:id="rId5"/>
    <sheet name="発行条件" sheetId="6" r:id="rId6"/>
    <sheet name="2012繰入金決算見込" sheetId="7" r:id="rId7"/>
    <sheet name="2013繰入金予算" sheetId="8" r:id="rId8"/>
    <sheet name="国保料モデルケース" sheetId="9" r:id="rId9"/>
    <sheet name="賦課" sheetId="10" r:id="rId10"/>
    <sheet name="条例減免" sheetId="11" r:id="rId11"/>
    <sheet name="資格証明書発行こども数" sheetId="12" r:id="rId12"/>
    <sheet name="差し押さえ" sheetId="13" r:id="rId13"/>
    <sheet name="滞納処分の停止" sheetId="14" r:id="rId14"/>
    <sheet name="一部負担金減免" sheetId="15" r:id="rId15"/>
  </sheets>
  <definedNames>
    <definedName name="_xlnm.Print_Area" localSheetId="10">'条例減免'!$A$1:$O$48</definedName>
    <definedName name="_xlnm.Print_Area" localSheetId="9">'賦課'!$A$1:$T$50</definedName>
    <definedName name="_xlnm.Print_Titles" localSheetId="6">'2012繰入金決算見込'!$A:$A,'2012繰入金決算見込'!$2:$3</definedName>
    <definedName name="_xlnm.Print_Titles" localSheetId="7">'2013繰入金予算'!$A:$A,'2013繰入金予算'!$2:$3</definedName>
    <definedName name="_xlnm.Print_Titles" localSheetId="14">'一部負担金減免'!$1:$4</definedName>
    <definedName name="_xlnm.Print_Titles" localSheetId="1">'加入所得別世帯数'!$A:$A,'加入所得別世帯数'!$1:$2</definedName>
    <definedName name="_xlnm.Print_Titles" localSheetId="2">'加入世帯構成'!$A:$A,'加入世帯構成'!$1:$2</definedName>
    <definedName name="_xlnm.Print_Titles" localSheetId="8">'国保料モデルケース'!$B:$B,'国保料モデルケース'!$1:$5</definedName>
    <definedName name="_xlnm.Print_Titles" localSheetId="3">'所得と医療費'!$A:$A,'所得と医療費'!$1:$2</definedName>
    <definedName name="_xlnm.Print_Titles" localSheetId="10">'条例減免'!$A:$A,'条例減免'!$1:$4</definedName>
    <definedName name="_xlnm.Print_Titles" localSheetId="5">'発行条件'!$A:$A,'発行条件'!$2:$3</definedName>
    <definedName name="_xlnm.Print_Titles" localSheetId="9">'賦課'!$A:$A,'賦課'!$1:$5</definedName>
    <definedName name="_xlnm.Print_Titles" localSheetId="4">'保険証形態・留め置き'!$B:$B,'保険証形態・留め置き'!$2:$4</definedName>
    <definedName name="_xlnm.Print_Titles" localSheetId="0">'保険証発行状況'!$A:$A,'保険証発行状況'!$1:$4</definedName>
  </definedNames>
  <calcPr fullCalcOnLoad="1"/>
</workbook>
</file>

<file path=xl/sharedStrings.xml><?xml version="1.0" encoding="utf-8"?>
<sst xmlns="http://schemas.openxmlformats.org/spreadsheetml/2006/main" count="1603" uniqueCount="518">
  <si>
    <t>天災などによる収入減、生活保護基準以下</t>
  </si>
  <si>
    <t>精査中</t>
  </si>
  <si>
    <t>大阪市</t>
  </si>
  <si>
    <t>集計中</t>
  </si>
  <si>
    <t>集計なし</t>
  </si>
  <si>
    <t>※大阪市の滞納処分件数は２０１３年２月末日時点の数字　内訳はシステム上振り分けられないため不明</t>
  </si>
  <si>
    <t>未確定</t>
  </si>
  <si>
    <t>12年度適用件数</t>
  </si>
  <si>
    <t>12年度
加入世帯数</t>
  </si>
  <si>
    <t>12年度
利用率</t>
  </si>
  <si>
    <t>12年度
影響額</t>
  </si>
  <si>
    <t>国保料全額納付世帯、震災、火災などによる著しい損害を受けた場合や病気等による一時的な収入の減少により3ヶ月、更新により最長6ヶ月の免除により、生活の回復の見込める世帯(一時的困窮)</t>
  </si>
  <si>
    <t>大阪市</t>
  </si>
  <si>
    <t>1人世帯</t>
  </si>
  <si>
    <t>2人世帯</t>
  </si>
  <si>
    <t>3人世帯</t>
  </si>
  <si>
    <t>4人世帯</t>
  </si>
  <si>
    <t>5人世帯</t>
  </si>
  <si>
    <t>配達証明付き郵便</t>
  </si>
  <si>
    <t>データなし</t>
  </si>
  <si>
    <t>郵送</t>
  </si>
  <si>
    <t>切替時すぐ</t>
  </si>
  <si>
    <t>大阪市</t>
  </si>
  <si>
    <t>年額(円)</t>
  </si>
  <si>
    <t>世帯当医療費</t>
  </si>
  <si>
    <t>一人当医療費</t>
  </si>
  <si>
    <t>一人当所得</t>
  </si>
  <si>
    <t>大阪府内市町村国保加入世帯・加入者の所得と医療費</t>
  </si>
  <si>
    <t>1年以上納付が無い世帯。乳幼児世帯・母子家庭・病人がいる・障害者世帯・高齢者受給者証交付世帯は除外</t>
  </si>
  <si>
    <t>生活保護基準×1.2倍未満収入
生活保護基準は生活費（人数分）、光熱費及び住宅扶助費等（高校生以下は教育扶助も含める）を合算</t>
  </si>
  <si>
    <t>7/1頃決定</t>
  </si>
  <si>
    <t>7月末決定</t>
  </si>
  <si>
    <t>12.3末</t>
  </si>
  <si>
    <t>6月中旬</t>
  </si>
  <si>
    <t>最新
未交付数</t>
  </si>
  <si>
    <t>更新日
未交付数</t>
  </si>
  <si>
    <t>有</t>
  </si>
  <si>
    <t>○</t>
  </si>
  <si>
    <t>有</t>
  </si>
  <si>
    <t>○</t>
  </si>
  <si>
    <t>なし</t>
  </si>
  <si>
    <t>なし</t>
  </si>
  <si>
    <t>前年所得180万円以下　　5割減免
前年所得360万円以下　　3割減免</t>
  </si>
  <si>
    <t>○</t>
  </si>
  <si>
    <t>・所得申請済の場合に限り、当該年中の所得金額が前年中の所得金額の2分の1以下に減少するもの、及び前年中の所得金額が前々年中の所得金額の2分の1以下に減少したもの。
・賦課期日現在の生活保護基準以下の場合は所得割の80％または生活保護基準額の100分の110以下の場合は所得割の70％</t>
  </si>
  <si>
    <t>生活保護基準×110/100(収入)
(1類＋2類＋住宅扶助)
生活保護基準以下の場合は所得割の80％
生活保護基準の110/100以下の場合は所得割の70％</t>
  </si>
  <si>
    <t>身体障害者・精神障害者・知的障害者</t>
  </si>
  <si>
    <t>町長が特に必要と認められるもの・貧困(公私の扶助を受けている場合等)</t>
  </si>
  <si>
    <t>○</t>
  </si>
  <si>
    <t>範囲：所得割、均等割　
減免割合：原則として所得の減少割合</t>
  </si>
  <si>
    <t>破産宣告、疾病等</t>
  </si>
  <si>
    <t>○</t>
  </si>
  <si>
    <t>前年の所得が100万円以下かつ今年度の所得が2分の1以下</t>
  </si>
  <si>
    <t>なし</t>
  </si>
  <si>
    <t>○</t>
  </si>
  <si>
    <t>所得割のみ減免（２５％～１００％）</t>
  </si>
  <si>
    <t>被保険者の失業、事業の廃止、事業の不振、転職又は就労日数の減少があった場合において、当該被保険者に属する世帯全員（被保険者に限る）の申請時の年間所得見込み金額の合計額が300万未満であり、かつ、前年の所得金額の合計額に比して30％以上減少する見込みがあって、現に生活が困窮である世帯。被保険者2人の場合は、減免の割合に5％を、3人以上の場合には、減免の割合に10％を加算。
ただし、当該被保険者の属する世帯全員（被保険者に限る）の前年所得金額の合計額が600万未満の世帯に限る。また、擬制世帯の場合、擬制世帯の前年所得金額が1000万円以上の時は、減免できない。</t>
  </si>
  <si>
    <t>なし</t>
  </si>
  <si>
    <t>医療費が高額なための減免、原子爆弾被爆者への減免、その他市長が認めるもの。
被保険者の死亡又は疾病により、保険料の納付が困難であると認められる世帯で、当該世帯全員の前年所得金額が200万円未満の世帯の世帯主は、保険料のうち、所得割額について30％の減免を受けることができます。</t>
  </si>
  <si>
    <t>平均収入月額を基準生活費で除して得た額（負担能力指数）が1以下のとき所得割の6割の額、1.1以下のとき所得割の5割の額、1.15以下のとき所得割の4割の額</t>
  </si>
  <si>
    <t>収容</t>
  </si>
  <si>
    <t>所得減少率に応じて所得割の60％～90％減免</t>
  </si>
  <si>
    <t>あり</t>
  </si>
  <si>
    <t>当年と前年の収入を比較し、減少率分の所得割を減免する。</t>
  </si>
  <si>
    <t>生保基準×1.5以下収入(給与・年金以外の場合は所得）
(1類+2類+教育扶助＋住宅扶助)×1.5＋障害者　寡婦(夫)　勤労学生　医療費による控除</t>
  </si>
  <si>
    <t>納付義務者が死亡または身障1級、2級、療養手帳Aの該当と認められ、かつ当該年度中の合計所得金額が軽減基準以下の世帯は応能割額の10割</t>
  </si>
  <si>
    <t>失業等により、世帯の所得の合計額が前年より4割以上減少した世帯。所得の減少率に応じて所得割を減額（40から100％）する。</t>
  </si>
  <si>
    <t>重度障害者世帯、ひとり親世帯、被爆者世帯
旧被扶養者に係る減免</t>
  </si>
  <si>
    <t>対前年度収入が3割以下になった場合所得割7割、均等割2割の範囲内。　
対前年度収入が5割以下になった場合所得割5割の範囲内。
対前年度収入が7割以下になった場合所得割3割の範囲内。</t>
  </si>
  <si>
    <t>事業又は業務の休廃止、失業等により収入が著しく減少したとき。
前年度の合計所得金額が、
433万円＋33万円＋35万円×世帯員数以下</t>
  </si>
  <si>
    <r>
      <t xml:space="preserve">前年中の合計所得金額が433万円+33万円+35万円×世帯員数以下。ただし、前年度中の合計所得金額による上限割合を設ける。
応能割減免割合については、下記数式で得た数
</t>
    </r>
    <r>
      <rPr>
        <u val="single"/>
        <sz val="10"/>
        <rFont val="ＭＳ Ｐゴシック"/>
        <family val="3"/>
      </rPr>
      <t xml:space="preserve">　　前年中の合計所得金額－当該年中の所得見込額　　
</t>
    </r>
    <r>
      <rPr>
        <sz val="10"/>
        <rFont val="ＭＳ Ｐゴシック"/>
        <family val="3"/>
      </rPr>
      <t xml:space="preserve">　　　　　　　　前年中の合計所得金額
（小数点第3位以下は切り捨てる）に10を乗じて得た割合
200万以下5割、400万以下4割、400万超3割
</t>
    </r>
  </si>
  <si>
    <t>(特別障害）所得100万以下応能割5割均等割３割、150万以下応能割4割均等割3割、250万以下応能割3割均等割2割、400万以下応能割2割均等割2割、　600万以下応能割1割均等割1割    (普通障害）所得100万以下応能割5割、、150万以下応能4割、250万以下応能割3割、400万以下応能割2割　　寡婦・寡夫、老年者、世帯に3人以上の児童及び老年者がある時、旧扶養者にも所得に応じて減免あり</t>
  </si>
  <si>
    <t>失業等により、当該年度中の所得金額が前年度の所得金額（譲渡、一時を除く）が減少した場合は応能割を5割以内で減免</t>
  </si>
  <si>
    <t>ただし、障害者については減免基準額に障害者加算を加算する。
また、母子家庭には減免基準額に母子加算を加算する。</t>
  </si>
  <si>
    <t>申請者の予想収入金額が生保基準に積上げた額の100％以下は応能額の7割・応益額の5割、100％～110％は応能額の5割・応益額4割、110％～120％以内は応能額3割・応益額3割</t>
  </si>
  <si>
    <t>生活保護基準×1.2以下収入
1類、2類（住宅、教育、障害者）</t>
  </si>
  <si>
    <t>事業の休廃止、失業、長期入院等により実収入が生活保護基準額の１２０％以下に減少したもの。（実収入の見込み額÷生活保護基準額）×１００。
１００以下は７割、１００を超え１１０以下５割、１１０を超え１２０以下３割。実収入の見込み額とは申請日の属する月前３か月間の１か月の平均収入(総収入から必要経費を控除した額)をいう。</t>
  </si>
  <si>
    <t>生活保護基準(1類+2類+教育扶助+住宅扶助（借家のみ）)×120％以下</t>
  </si>
  <si>
    <t>①長期海外滞在、行方不明、服役中のため保険給付を受けることができないとき。１０割②生活保護の停止又は廃止で保険料の負担能力がないとき。１０割以内③その他町長が必要と認めるとき、１０割以内</t>
  </si>
  <si>
    <t>生活保護基準×120％以下（1類＋2類＋住宅扶助（借家））</t>
  </si>
  <si>
    <t>生保基準(1類＋2類の基準生活費の額の合計）×1.2以下収入</t>
  </si>
  <si>
    <t>生保基準(１類＋２類＋その他加算)×1.3以下　所得・収入</t>
  </si>
  <si>
    <t>事業の不振、休業もしくは廃止又は失業もしくは退職等により、現在の個人としての収入額を基に算定した所得税法施行令に規定する控除後の所得が保険料の算定の基礎となった年度の個人としての控除後の経常所得金額に比べて30％以上減少することとなる被保険者で、その者の属する世帯の現在の収入額を基に算定した控除後の経常所得金額に比べて30％以上減少することとなる世帯に属するものとする。
所得の減少率に3分の2を乗じ得た数値に、定める割り増し分を加え、又は、定める割引分を差し引いて得た数値。ただし、所得の減少率を限度とする。</t>
  </si>
  <si>
    <t>所得の減少率90％以上応能割保険料の10割
70％以上90％未満応能割保険料の7割
50％以上70％未満応能割保険料の5割
30％以上50％未満応能割保険料の3割</t>
  </si>
  <si>
    <t>申請減免とは別に市民税所得割非課税世帯に軽減あり</t>
  </si>
  <si>
    <r>
      <t xml:space="preserve">所得金額が前年の10分の5以下または10分の7以下の減少が見込まれるもの。
</t>
    </r>
    <r>
      <rPr>
        <b/>
        <sz val="10"/>
        <rFont val="ＭＳ Ｐゴシック"/>
        <family val="3"/>
      </rPr>
      <t>10分の5以下</t>
    </r>
    <r>
      <rPr>
        <sz val="10"/>
        <rFont val="ＭＳ Ｐゴシック"/>
        <family val="3"/>
      </rPr>
      <t xml:space="preserve">：所得割10割（所得100万円以下）、所得割7割（所得101万円～200万円以下）、所得割5割（所得201万円～300万円以下）、所得割3割、（301万円～400万円以下）　　
</t>
    </r>
    <r>
      <rPr>
        <b/>
        <sz val="10"/>
        <rFont val="ＭＳ Ｐゴシック"/>
        <family val="3"/>
      </rPr>
      <t>10分の7以下</t>
    </r>
    <r>
      <rPr>
        <sz val="10"/>
        <rFont val="ＭＳ Ｐゴシック"/>
        <family val="3"/>
      </rPr>
      <t>：所得割7割（所得100万円以下）、所得割5割（所得101万円～200万円以下）、所得割3割（所得201万円～300万円以下）、所得割1割（所得301万円～400以下）</t>
    </r>
  </si>
  <si>
    <t>世帯の前年中の合計所得金額が
1人748,000円、2人1,133,000円、3人1,518,000円、4人1,903,000円、5人2,288,000円、1人増えるごとに385,000円加算の所得限度額を越えない世帯
所得割3割減免</t>
  </si>
  <si>
    <t>*固定資産税５万円と仮定　</t>
  </si>
  <si>
    <t>前年所得比　30％以上減少</t>
  </si>
  <si>
    <t>給付困難な世帯に対し独自の基準を設けている</t>
  </si>
  <si>
    <t>前年中所得に対し、今年中所得見込額が10分の7から10分の3以下によって所得割分について1割から7割の減免をする。</t>
  </si>
  <si>
    <t>世帯主の所得(見込)額が前年の7割以下となる場合</t>
  </si>
  <si>
    <t>服役によるもの、居住用資産の買い替えに伴うもの</t>
  </si>
  <si>
    <t>前年中の所得が一定基準以下の世帯。
住民税非課税及び均等割のみ課税の世帯について、所得割の5割を減免</t>
  </si>
  <si>
    <t>要件：収入が著しく減少した場合（＝基準総所得見込が前年所得額の7割以下となる場合）
内容：①前年中所得が100万円以下のとき　所得割額7割減免　②前年中所得が100万円超250万円以下のとき　所得割額5割減免　③前年中所得が250万円超400万円以下のとき　所得割額2割減免　</t>
  </si>
  <si>
    <t>世帯が住民税均等割非課税基準に該当(準ずる世帯含む)し所得割保険料の負担が困難であると認められるとき</t>
  </si>
  <si>
    <t>生活保護基準</t>
  </si>
  <si>
    <t>事業
休廃止</t>
  </si>
  <si>
    <t>国保料全額納付世帯
①入院に係る療養の給付を受けている又は受けようとしていること。②世帯主等の申請日の属する月前12ヶ月間の1ヶ月の平均実収入が生活保護基準額以下であり、かつ預貯金の合計額が生活保護基準の3ヶ月分以下の額であること。</t>
  </si>
  <si>
    <t>3割軽減</t>
  </si>
  <si>
    <t>豊中市</t>
  </si>
  <si>
    <t>統計なし</t>
  </si>
  <si>
    <t>2012年度実績</t>
  </si>
  <si>
    <t>未回答</t>
  </si>
  <si>
    <t>短期保険証の形態</t>
  </si>
  <si>
    <t>カード</t>
  </si>
  <si>
    <t>紙</t>
  </si>
  <si>
    <t>短期保険証の期限</t>
  </si>
  <si>
    <t>１カ月</t>
  </si>
  <si>
    <t>通常証の形態</t>
  </si>
  <si>
    <t>通常証の期限</t>
  </si>
  <si>
    <t>１年</t>
  </si>
  <si>
    <t>２年</t>
  </si>
  <si>
    <t>４ヶ月</t>
  </si>
  <si>
    <t>２ケ月</t>
  </si>
  <si>
    <t>３ケ月</t>
  </si>
  <si>
    <t>６ケ月</t>
  </si>
  <si>
    <t>２０１２年度一般会計繰入金額(決算見込み)</t>
  </si>
  <si>
    <t>２０１３年度一般会計繰入金額(予算)</t>
  </si>
  <si>
    <t>期限切前</t>
  </si>
  <si>
    <t>未集計</t>
  </si>
  <si>
    <t>旧扶養者
特別な理由がある時</t>
  </si>
  <si>
    <t>短期保険証未交付世帯</t>
  </si>
  <si>
    <t>未定</t>
  </si>
  <si>
    <t>201306現在大阪社保協調査</t>
  </si>
  <si>
    <t>保険証の形態と期限・短期保険証未交付</t>
  </si>
  <si>
    <t>未把握</t>
  </si>
  <si>
    <t>合計所得金額が3/4如何に低下する場合、所得割の2―10割を減免</t>
  </si>
  <si>
    <t>概算30万円</t>
  </si>
  <si>
    <t>原則国基準に準拠、ただし居所不明にちかいものが多い</t>
  </si>
  <si>
    <t>郵送と窓口、訪問と呼び出し</t>
  </si>
  <si>
    <t>世帯所得450万円未満で所得割の50％～100％</t>
  </si>
  <si>
    <t>配達証明付き郵便、呼出</t>
  </si>
  <si>
    <t>災害減免、著しい収入減少の減免</t>
  </si>
  <si>
    <t>6/30頃決定</t>
  </si>
  <si>
    <t>納付相談による分納誓約があるが、滞納解消見込みがない場合</t>
  </si>
  <si>
    <t>納期限から1年を経過するまでの間に納付がない、かつ特別な事情の届出がない世帯</t>
  </si>
  <si>
    <t>データなし</t>
  </si>
  <si>
    <t>データなし</t>
  </si>
  <si>
    <t>データなし</t>
  </si>
  <si>
    <t>世帯主が滞納している保険料の額が著しく減少したと認める者ⅱ）収入が著しく減少し、滞納している保険料を一括納付することにより生計の維持が困難となる場合でかつ保険料の分納誓約を履行している者</t>
  </si>
  <si>
    <t>保険料を6か月以上滞納している世帯で、保険料の負担能力があると認められⅰ）分納誓約を履行しない者ⅱ）督促状・催告書・電話催告に応じようとしない者</t>
  </si>
  <si>
    <t>①納付義務者に属する者が災害により死亡、もしくは障害者となり、又は住宅が半壊もしくは半焼以上の損害を受けた時②次のいずれかに該当し生活が著しく困難となったとき　ア）干ばつ、冷害等による農作物の不作、不漁その他これらに類する事情が発生したとき　イ）事業もしくは業務を休止し、もしくは廃止し、又は失業した時。③①②に類する事由があったとき。</t>
  </si>
  <si>
    <t>納期限より1年以上経過した保険料がある世帯で、分納不履行や納付相談をされていない世帯</t>
  </si>
  <si>
    <t>保険料賦課の対象となる所得の世帯全員の合計と当該年中の世帯全員の所得見込額により減少率を算出。減少率が20％以下の場合は減免非該当。減少率20％以上、5％きざみで最高80％までを所得割保険料から減額。</t>
  </si>
  <si>
    <t>配達証明付郵便</t>
  </si>
  <si>
    <t>　</t>
  </si>
  <si>
    <t>現年分も含めて１２ヶ月以上滞納がある世帯</t>
  </si>
  <si>
    <t>保険料を払う意志のない世帯。支払う意思はあるが払えない場合は短期保険証</t>
  </si>
  <si>
    <t>１年証</t>
  </si>
  <si>
    <t>6カ月証</t>
  </si>
  <si>
    <t>呼出と郵送</t>
  </si>
  <si>
    <t>以下全てに該当するもの①災害により死亡・障害者となったとき、資産に重大な損害を受け②一部負担を支払うことが困難な状況が６ヶ月以内に改善されると見込まれる状態であって貯蓄が無く、大阪府・堺市が行う融資がうけられず一部負担をしはらうことで生活保護基準に該当するもの③他法他施策の適用が受けられない④保険料を滞納していないこと　6ヶ月以内の期限を限って申請により減免する</t>
  </si>
  <si>
    <t>国保加入
世帯数</t>
  </si>
  <si>
    <t>無</t>
  </si>
  <si>
    <t>前年度保険料に未納がある場合、または当該年度保険料の1期～4期が未納である場合</t>
  </si>
  <si>
    <t>○</t>
  </si>
  <si>
    <t>国保料全額納付世帯
生活保護基準以下の収入</t>
  </si>
  <si>
    <t>保険証更新時（10/末）において現年度分第1期分以前に滞納がある場合</t>
  </si>
  <si>
    <t>1年6ヶ月以上の間に一度も国保税の納付がない場合</t>
  </si>
  <si>
    <t>支援
金分</t>
  </si>
  <si>
    <t>2013.3末国保資格証明書・短期証発行状況</t>
  </si>
  <si>
    <t>2012年度国保加入世帯構成割合(2013.3末現在)</t>
  </si>
  <si>
    <t>13.3末</t>
  </si>
  <si>
    <t>13.4末</t>
  </si>
  <si>
    <t>13.5末</t>
  </si>
  <si>
    <t>2012年度国保加入世帯所得割合(2013.3末現在)</t>
  </si>
  <si>
    <t>生活保護法により援助を受ける者。少年院その他これに準ずる施設に収容された者。</t>
  </si>
  <si>
    <t>前年度、前々年度の保険料滞納額が30万円以上で、特別な事情が無いにもかかわらず全く納付が無い世帯（18歳未満の被保険者のいる世帯は除外）</t>
  </si>
  <si>
    <t>保険料を滞納している世帯主が、当該保険料の納期限から1年を経過するまでの間に当該保険を納付しなかった場合。（福祉医療助成世帯は発行除外）</t>
  </si>
  <si>
    <t>当該保険料の納期限から1年を経過するまでの間に当該納期の保険料を納付しない時は、措置審査委員会の審査を経て交付する。　（①前年の旧ただし書き所得が300万円未満の世帯または、滞納額が50万円に満たない世帯のどちらかに該当する世帯　②18歳未満および65歳以上の者が居る世帯　は発行除外）</t>
  </si>
  <si>
    <t>22年度4～7月のいずれか未納があり、かつ21年度以前にも未納有。現在も資格あり。支払保険料（支払年度は問わない）が前年度保険料額の5割以下の者。</t>
  </si>
  <si>
    <t>加入世帯</t>
  </si>
  <si>
    <t>世帯の直近3ヶ月の平均収入が生活保護基準(1類+2類+教育扶助)以下なら所得割の50％、均等割の・平等割の0～35％を減免</t>
  </si>
  <si>
    <t>入院中の人がいる世帯で以下の①又は②に該当すること　①災害（火災・震災・風水害等）により居住する住居に著しい損害を受けたとき　②失業等の理由により世帯主および世帯員の収入が前年に比べ著しく減少したとき</t>
  </si>
  <si>
    <t>なし</t>
  </si>
  <si>
    <t>災害、事業休廃止等で収入が生保基準の1.0倍以下(預貯金額は3.0倍）</t>
  </si>
  <si>
    <t>６ヶ月証：現年度1～4期の納付率75％以上かつ前年、前々年度の納付率92％未満の世帯。または、現年度1～4期の納付率75％未満かつ前年、前々年度の納付率92％以上。　３ヶ月証：現年度1～4期の納付率75％未満かつ前年、前々年度の納付率92％未満。</t>
  </si>
  <si>
    <t xml:space="preserve">所得減少割合　　　　　　　　減免の割合
30％以上～40％未満　　　所得割の30％以内
40％以上～50％未満　　　所得割の40％以内
50％以上～60％未満　　　所得割の50％以内
60％以上～70％未満　　　所得割の60％以内
70％以上～80％未満　　　所得割の70％以内
80％以上～　　　　　　　　　所得割の100％以内
</t>
  </si>
  <si>
    <t>・世帯主及び被保険者の平均収入月額が生活保護基準生活費以下であること。・世帯主及び被保険者の預貯金の合計額が生活保護基準月額の3ヶ月以下であること。</t>
  </si>
  <si>
    <t>生活保護基準×1.25以下所得
1類、2類のみ。</t>
  </si>
  <si>
    <t>①天災等により死亡、障害を受けた場合②天災等により住宅に甚大な被害を受けた場合で前年度所得額が1,000万円以下③天災等により収入が著しく減少した場合　等</t>
  </si>
  <si>
    <t>保険料の納期限から1年を経過するまで滞納している世帯主のうち、特別の事情に該当せず、また弁明の機会の付与による弁明書が提出されないとき又はその弁明が相当と認められないとき。（国保法施行規則第5条の5各号に掲げる医療の給付を受けることが出くる世帯は除外）</t>
  </si>
  <si>
    <t>減免基準額＝（第1類基準額×世帯構成人員＋第2類該当人員数基準額）×12ヶ月＋第2類該当冬季加算額Ⅵ区×5ヶ月（11月～3月）＋期末一時扶助費×人員数
年間収入見込金額が
減免基準額×100％以内は応能割額の60％、106％以内は55％、112％以内は50％、118％以内は45％、124％以内は40％、130％以内は35％、136％以内は30％以内の減免</t>
  </si>
  <si>
    <t>保険税の督促・催告等を行っても納付相談及び納付指導に応じないとき。保険税を分割納税誓約に基づき納付している場合において不履行が繰り返されるとき。</t>
  </si>
  <si>
    <t>保険税の各月の納期限から通算して１年を経過するまでの間に保険税を納付しなかったとき。短期被保険者証を交付したにもかかわらず保険税の各月の納期限から通算して１年を経過するまでの間に保険税を納付しなかったとき。</t>
  </si>
  <si>
    <t>所得が前年の7/10以下に減少が見込まれる世帯（所得に応じ所得割の3割、5割、7割、10割を減免）</t>
  </si>
  <si>
    <t>滞納繰越または現年保険料の1/2以上の滞納がある場合</t>
  </si>
  <si>
    <t>前年度保険料を一定以上滞納している世帯</t>
  </si>
  <si>
    <t>短期証発行後、納付改善の意思が認められない場合</t>
  </si>
  <si>
    <t>前年中の所得より3割、5割、7割以上所得が減少している場合。保険料全額より同割合減免する。（但し、軽減制度を補完する形で実施）</t>
  </si>
  <si>
    <t>前年度以前賦課保険料の滞納のある世帯</t>
  </si>
  <si>
    <t>短期被保険者証を交付している世帯で、保険料の納期限から1年が経過するまでの間に特別な事情がないにもかかわらず、督促および催告を行っても納付相談に応じない世帯。</t>
  </si>
  <si>
    <t>法定繰り入れ分一人当り
①／④</t>
  </si>
  <si>
    <t>法定外繰り入れ分一人当り
②／④</t>
  </si>
  <si>
    <t>繰り入れ総額
一人当り
③／④</t>
  </si>
  <si>
    <t>母子父子世帯、障害者、難病者のいる世帯で前年所得260万円以下であれば30％減免</t>
  </si>
  <si>
    <r>
      <t>滞納保険料が納期限より1年以上経過し、保険料の納付を行わない者、また低額の納付を行い、</t>
    </r>
    <r>
      <rPr>
        <sz val="11"/>
        <rFont val="ＭＳ Ｐゴシック"/>
        <family val="3"/>
      </rPr>
      <t>かつ滞納保険料の納付計画策定のための相談を行わない者、納付約束の不履行を繰り返す者</t>
    </r>
  </si>
  <si>
    <t>短期証世帯を対象に原則法基準であるが納付相談(調査）のうえ、なお支払い可能額すら納付しない者</t>
  </si>
  <si>
    <t>勤労学生（合計所得65万円以下）、身障手帳、療育手帳、精神障害者保健福祉手帳所持者（所得300万円以下）、寡婦（所得300万円以下で夫と死別・離別し扶養している子があることが条件）
破産宣告を受けた者（再生計画認可も同様）</t>
  </si>
  <si>
    <t>世帯人員の人数と所得に応じ、独自基準に基づき判定している。</t>
  </si>
  <si>
    <t>国民健康保険法第9条の規定に基づき、特別の事情もなく長期にわたり滞納している世帯(納期経過後1年以上の滞納がある世帯)について、一定の判断基準に基づき、被保険者証の返還及び資格証明書の交付を行う。
（除外：①政令で定める特別の事情が認められる世帯　②厚生労働省令で定める公費負担医療の対象者　③高校生世代以下の子ども）</t>
  </si>
  <si>
    <t>１年半連続して納付のない世帯</t>
  </si>
  <si>
    <t>過年度2年間に滞納保険料がある世帯</t>
  </si>
  <si>
    <t>○</t>
  </si>
  <si>
    <t>本年度の所得が前年比7/10以下となる方
所得制限：世帯全員の平成23年度中所得金額の合計が800万円以下の世帯（55歳以上の方が退職により減免を受ける場合は所得制限なし）</t>
  </si>
  <si>
    <t>災害にあわれた方
国保給付を受けられない方
旧被扶養者</t>
  </si>
  <si>
    <t>納期限から３ヶ月を過ぎても納付がない世帯（特別事情・公費世帯を除く）</t>
  </si>
  <si>
    <t>納期限から1年を経過しても納付がない世帯　※除外は70～74世の高齢者　軽減世帯　納付実績</t>
  </si>
  <si>
    <t>医療費、児童扶養(いずれも所得制限あり）
東日本震災被災者</t>
  </si>
  <si>
    <t>回答</t>
  </si>
  <si>
    <t>障がい・長期入院(９0日以上)・扶養家族多数(扶養者４人以上)・ひとり親、高齢者、寡婦（父）・旧被扶養者
借入金返済、生活困窮
拘留中</t>
  </si>
  <si>
    <t>国保料全額納付世帯で、生活困窮等のため一部負担金を支払うことが出来ないと認められるもので次に該当するもの
①震災、風水害、火災その他の災害により重大な損害を受けた②事業、業務の休廃止、傷病、死亡、失業により著しく収入が減少した③類する事由があったとき</t>
  </si>
  <si>
    <t>直近6ヶ月を2倍にした所得額と前年所得との対比で応能割を1割～7割減免。</t>
  </si>
  <si>
    <t>障害、破産、ひとり親、入院、収容</t>
  </si>
  <si>
    <t>納付期限から1年を経過するまでの間に納付しない世帯主に対して被保険者証の返還を求めるにあたって、被保険者証の返還に係る弁明について事前に弁明の機会を付与し、提出期限までに提出されない場合、及び弁明によっても当該処分が正当と認められる場合は、被保険者証返還請求通知書により通知し、被保険者証の返還を求め、資格証明書を交付する。</t>
  </si>
  <si>
    <t>①法定繰り入れ金額
(ルール分)</t>
  </si>
  <si>
    <t>②法定外繰り入れ金額
(市町村単独分)</t>
  </si>
  <si>
    <t>不明</t>
  </si>
  <si>
    <t>○</t>
  </si>
  <si>
    <t>①発行年度の過去2年度分の保険料が未納で、保険者証を未更新世帯　②行政手続法に基づく弁明機会の為の弁明書及び特別事情に関する届出書の未提出者　（乳幼児世帯・母子家庭・障害者世帯は発行除外）</t>
  </si>
  <si>
    <t>世帯主の3ヶ月以上の入院</t>
  </si>
  <si>
    <t>生活保護基準×1.2以下の収入額世帯</t>
  </si>
  <si>
    <t>前年度保険料の1/2以上滞納のある世帯</t>
  </si>
  <si>
    <t>モデルケースごとの2013年度国保料(医療分＋支援金分＋介護分)　大阪社保協調査20130824現在</t>
  </si>
  <si>
    <t>前年度から引き続き短期保険証世帯のうち、現年度保険料が政令軽減の対象外の世帯で、かつ前年度保険料及び現年度保険料全未納の世帯</t>
  </si>
  <si>
    <t>岸和田市国民健康保険条例施行規則第19条第3項
当該年の所得金額が賦課対象年度の所得金額の7/10以下に低下する場合。</t>
  </si>
  <si>
    <t>なし</t>
  </si>
  <si>
    <t>　　②65歳以上74歳以下で年金生活者高齢者夫婦のみ世帯</t>
  </si>
  <si>
    <t>　　③65歳以上74歳以下高齢者で年金生活者・独居世帯</t>
  </si>
  <si>
    <t>国保料全額納付世帯
ただし、滞納保険料があるが徴収猶予承認通知書の交付を受けている世帯又は納付誓約書に基づく滞納保険料の納付を履行している世帯を含む。
①天災で損害を受けたとき　②事業等の休廃止又は失業により世帯の合計所得の減少（4割以上）があって、かつ世帯の合計所得が基準額以下　③公的年金受給者により主生計を維持する世帯又は原爆の被害者を有する世帯で総所得が基準以下世帯。　基準額は1人世帯125万円、2人世帯158万円、3人世帯191万円、以上1人増すごとに33万円加算なお障害者を含む世帯又は1人親家庭は33万円加算</t>
  </si>
  <si>
    <t>　②資格証明書</t>
  </si>
  <si>
    <t>　　①短期保険証</t>
  </si>
  <si>
    <t>短期保険証</t>
  </si>
  <si>
    <t>資格証明書</t>
  </si>
  <si>
    <t>1年以上保険料を納付していないとき</t>
  </si>
  <si>
    <t>過去1年間に納付のなかったもの</t>
  </si>
  <si>
    <t>要綱に基づく</t>
  </si>
  <si>
    <t>保険税の滞納期限が6ヶ月以上のもの</t>
  </si>
  <si>
    <t>保険税の滞納期限が13ヶ月以上のもので保険税の納付に対して誠意があると認められないもの</t>
  </si>
  <si>
    <t>所得100万</t>
  </si>
  <si>
    <t>所得300万円</t>
  </si>
  <si>
    <t>未回答</t>
  </si>
  <si>
    <t>国基準</t>
  </si>
  <si>
    <t>過年度保険料滞納世帯</t>
  </si>
  <si>
    <t>被保険者証一斉更新の時点で滞納保険料の合計金額が一定以上の世帯を抽出し、過去の納付（分納）の状況や折衝履歴により判断</t>
  </si>
  <si>
    <t>　　①現役40歳代夫婦と未成年の子供2人の4人世帯の国保料</t>
  </si>
  <si>
    <t>未記入</t>
  </si>
  <si>
    <t>高槻市</t>
  </si>
  <si>
    <t>医療分</t>
  </si>
  <si>
    <t>世帯所得</t>
  </si>
  <si>
    <t>100万未満</t>
  </si>
  <si>
    <t>世帯数</t>
  </si>
  <si>
    <t>割合</t>
  </si>
  <si>
    <t>200-300万</t>
  </si>
  <si>
    <t>300-400万</t>
  </si>
  <si>
    <t>400万以上</t>
  </si>
  <si>
    <t>制裁率</t>
  </si>
  <si>
    <t>制裁率=(短期保険証数+資格証明書数）÷滞納世帯数</t>
  </si>
  <si>
    <t>介護分</t>
  </si>
  <si>
    <t>200万未満　　比率</t>
  </si>
  <si>
    <t>制裁措置</t>
  </si>
  <si>
    <t>滞納率　順位</t>
  </si>
  <si>
    <t>短期保険証未交付</t>
  </si>
  <si>
    <t>未交付率</t>
  </si>
  <si>
    <t>市町村</t>
  </si>
  <si>
    <t>資格証明書発行世帯</t>
  </si>
  <si>
    <t>総計</t>
  </si>
  <si>
    <t>乳幼児</t>
  </si>
  <si>
    <t>小学生</t>
  </si>
  <si>
    <t>中学生</t>
  </si>
  <si>
    <t>高校生</t>
  </si>
  <si>
    <t>合計</t>
  </si>
  <si>
    <t>１世帯</t>
  </si>
  <si>
    <t>１人</t>
  </si>
  <si>
    <t>100-200万</t>
  </si>
  <si>
    <t>分析中</t>
  </si>
  <si>
    <t>郵送、呼出</t>
  </si>
  <si>
    <t>生活保護基準×1.36以下の収入
（第1類基準額×世帯構成人員＋第2類該当人員数基準額）×12ヶ月＋第2類該当冬季加算額Ⅵ区×5ヶ月（11月～3月）＋期末一時扶助費×人員数＝減免基準額）基準額に応じて所得割を60-30％減額</t>
  </si>
  <si>
    <t>①保険料の督促、催告を行っても納付指導・相談に応じない世帯②保険料の納付指導・相談又は分納誓約を行っても納付の不履行が繰り返される世帯③分納は履行されているが滞納の解消に相当期間が必要とされる場合</t>
  </si>
  <si>
    <t>50％以上納付のある世帯</t>
  </si>
  <si>
    <t>政令で定める特別の事情なく能期限から1年を経過しても滞納している場合、被保険者証の返還を求め、資格証を交付する。</t>
  </si>
  <si>
    <t>政令で定める特別の事情なく保険料を滞納している場合</t>
  </si>
  <si>
    <t>①保険料の催促、催告に対して納付相談等に応じないとき。②分納誓約書に定めた保険料の納付計画を誠意をもって履行しないとき</t>
  </si>
  <si>
    <t>滞納保険料があり資格証明書交付世帯とならない世帯主</t>
  </si>
  <si>
    <t>1年以上滞納保険料があり、特別な事情等に該当なく納付相談に応じない世帯主</t>
  </si>
  <si>
    <t>10.3末</t>
  </si>
  <si>
    <t>「河内長野市国民保険料滞納者に係る措置に関する要綱」参照</t>
  </si>
  <si>
    <t>藤井寺市国民健康保険料滞納者に対する措置要綱に基づく</t>
  </si>
  <si>
    <t>前年度保険料が滞納となっている世帯</t>
  </si>
  <si>
    <t>震災、風水害、火災等により重大な損害を受けたときや、事業の休廃止、失業等により収入が著しく減少したときなど特別の理由により一時的・臨時的に収入が減少し、一部負担金を支払うことが困難であると認められる被保険者に適用する。減免の承認要件は、次の要件のいずれかに該当していること。
①当該世帯の実収月額が生活保護基準額の100%以下の者。ただし対象となる療養が通院療養の場合は、1ヶ月の一部負担金所要見込額が3000円以上であること。
②上記の要件に該当しない者のうち、当該世帯の実収月額が生活保護基準額の135%以下で次の要件を満たす者。
ア）当該疾病の療養見込期間が3ヶ月以内であること。
イ）1ヶ月の一部負担金所要見込額が5000円以上であること。ただし当該被保険者の属する世帯の実収月額が生活保護基準額の110%以下の場合は3000円以上であること。</t>
  </si>
  <si>
    <t>保険料の納付期限から1年が経過するまでの間に納付しない世帯主（特別の事情がある場合は除く）　高校生以下の子供については発行しない。</t>
  </si>
  <si>
    <t>更新時に現年度7月分までに未納がある世帯を対象に窓口相談を行い、その状況において通常証の交付となるが、一部に短期被保険者証交付要綱に基づき短期証交付となる。</t>
  </si>
  <si>
    <t>保険料の納期限から1年が経過するまでの間に、特別の事情が認められる場合を除き、保険料を納付しなかった世帯</t>
  </si>
  <si>
    <t>震災、風水害、火災、その他これらに類する災害により、資産に著しい損害を受けたことにより一部負担金の支払いが困難であるとき。事業若しくは業諸の休止若しくは廃止又は失業等により、収入が著しく減少し利用し得る資産を活用してもなお一部負担金の支払いが困難であるとき。ただし国民健康保険料を滞納していない場合、又は分割納付などの方法により滞納保険料の確実な解消が見込まれる場合に限る。</t>
  </si>
  <si>
    <t>正当な事由がなく保険料を1年以上滞納し、その後再三の通知に応じない世帯。</t>
  </si>
  <si>
    <t>過年度に滞納保険料がある世帯</t>
  </si>
  <si>
    <t>国民健康保険法の規定に基づく。（ただし市の条例に定める医療費助成に該当する公費負担者は除く）</t>
  </si>
  <si>
    <r>
      <t>1</t>
    </r>
    <r>
      <rPr>
        <sz val="11"/>
        <rFont val="ＭＳ Ｐゴシック"/>
        <family val="3"/>
      </rPr>
      <t>0月1日時点で前年6月分以前の保険料に未納がある世帯</t>
    </r>
  </si>
  <si>
    <t>短期証が交付され、1年以上納付が無い世帯</t>
  </si>
  <si>
    <t>①その資産について、震災、風水害、落雷、火災もしくはこれに類する災害を受け、又はその資産を盗まれた時②その事業または業務を廃止し、又は休止したとき。③その事業又業務について甚大な損害を受けた時④前3号に掲げるもののほか、市長が特に必要と認めた時。</t>
  </si>
  <si>
    <t>前年度及び前々年度の保険料納付額の合計が、各年度における保険料調定額の合計額の2割に満たない世帯</t>
  </si>
  <si>
    <t>①現年度の保険料を全て滞納している世帯②前年度の保険料の2分の1以上滞納している世帯③前々年度以前に滞納がある世帯　いずれかに該当する世帯</t>
  </si>
  <si>
    <t>和泉市国民保険一部負担金の減免取扱い要網及び基準に準ずる。国保料全額納付世帯</t>
  </si>
  <si>
    <t>国民健康保険法に定められている適用除外要件や特別な事情がないにもかかわらず、保険料を納期限から1年を経過しても納付していない世帯。</t>
  </si>
  <si>
    <t>法及び「和泉市国民健康保険短期被保険者証及び被保険者資格証明書の取扱いに関する要綱」</t>
  </si>
  <si>
    <t>半年以上未入金</t>
  </si>
  <si>
    <t>1年以上未入金。特別の事情届・弁明書の提出等の提出がない。</t>
  </si>
  <si>
    <t>①納付相談及び納付相談等に一向に応じない　②納付相談等において取り決めた納付方法を履行しない　③特に必要があると認めた場合</t>
  </si>
  <si>
    <t>11.3末</t>
  </si>
  <si>
    <t>加入率</t>
  </si>
  <si>
    <t>大阪市</t>
  </si>
  <si>
    <t>国保世帯</t>
  </si>
  <si>
    <t>大阪市</t>
  </si>
  <si>
    <t>正当の事由がなく、保険料を6ヶ月以上滞納している世帯</t>
  </si>
  <si>
    <t>　　　　　　一部負担制度</t>
  </si>
  <si>
    <t>自治体名</t>
  </si>
  <si>
    <t>実施の</t>
  </si>
  <si>
    <t>実施の根拠</t>
  </si>
  <si>
    <t>一件あたり助成額</t>
  </si>
  <si>
    <t>対 象 基 準</t>
  </si>
  <si>
    <t>有 無</t>
  </si>
  <si>
    <t>条例</t>
  </si>
  <si>
    <t>規則</t>
  </si>
  <si>
    <t>要綱</t>
  </si>
  <si>
    <t>吹田市</t>
  </si>
  <si>
    <t>豊中市</t>
  </si>
  <si>
    <t>箕面市</t>
  </si>
  <si>
    <t>生活保護相当世帯</t>
  </si>
  <si>
    <t>池田市</t>
  </si>
  <si>
    <t>事業の休廃止・失業により収入が著しく減少した者</t>
  </si>
  <si>
    <t>茨木市</t>
  </si>
  <si>
    <t>摂津市</t>
  </si>
  <si>
    <t>国保加入者全員</t>
  </si>
  <si>
    <t>豊能町</t>
  </si>
  <si>
    <t>高石市</t>
  </si>
  <si>
    <t>国保料全額納付世帯
生活困窮者等</t>
  </si>
  <si>
    <t>泉大津市</t>
  </si>
  <si>
    <t>岸和田市</t>
  </si>
  <si>
    <t>貝塚市</t>
  </si>
  <si>
    <t>泉佐野市</t>
  </si>
  <si>
    <t>和泉市</t>
  </si>
  <si>
    <t>泉南市</t>
  </si>
  <si>
    <t>阪南市</t>
  </si>
  <si>
    <t>忠岡町</t>
  </si>
  <si>
    <t>熊取町</t>
  </si>
  <si>
    <t>生活保護ｌ基準に照らし合わせ判断</t>
  </si>
  <si>
    <t>滞納はあるが継続した納付がある方</t>
  </si>
  <si>
    <t>前年度、前々年度の保険料滞納額が10万円以上の世帯、及び全く納付がない世帯</t>
  </si>
  <si>
    <t>1件当金額</t>
  </si>
  <si>
    <t>守口市</t>
  </si>
  <si>
    <t>門真市</t>
  </si>
  <si>
    <t>寝屋川市</t>
  </si>
  <si>
    <t>大東市</t>
  </si>
  <si>
    <t>松原市</t>
  </si>
  <si>
    <t>羽曳野市</t>
  </si>
  <si>
    <t>①震災、風水害、火災等の災害による死亡、障害、資産の重大な損害②干ばつ、冷害、凍霜雪害等による収入の減少③事業又は業務の休廃止、失業等による著しい収入減④前各号に掲げる事由に類する事由</t>
  </si>
  <si>
    <t>藤井寺市</t>
  </si>
  <si>
    <t>富田林市</t>
  </si>
  <si>
    <t>生活保護法による扶助額以下の収入に該当するに至った為、一時的に生活が困難となり、一部負担金の減免を行う必要があると認めるとき。</t>
  </si>
  <si>
    <t>河内長野市</t>
  </si>
  <si>
    <t>天災、生活保護基準1.3倍所得（1類＋2類、各種加算を含む）</t>
  </si>
  <si>
    <t>大阪狭山市</t>
  </si>
  <si>
    <t>太子町</t>
  </si>
  <si>
    <t>八尾市</t>
  </si>
  <si>
    <t>国保料全額納付世帯
生活保護基準に準ずる収入</t>
  </si>
  <si>
    <t>柏原市</t>
  </si>
  <si>
    <t>一部負担金の支払義務者及びその世帯に属する者について、当該年度の生活保護法の規程による生活費認定額に100分の120を乗じて得た額を基準生活費とし算定。</t>
  </si>
  <si>
    <t>1世帯当減免額</t>
  </si>
  <si>
    <t>現金化</t>
  </si>
  <si>
    <t>総件数</t>
  </si>
  <si>
    <t>件数</t>
  </si>
  <si>
    <t>その内学資保険等</t>
  </si>
  <si>
    <t>金額</t>
  </si>
  <si>
    <t>四條畷市</t>
  </si>
  <si>
    <t>合　　計</t>
  </si>
  <si>
    <t>訪問、呼出</t>
  </si>
  <si>
    <t>納期期限から1年を経過するまでの間に納付のない世帯</t>
  </si>
  <si>
    <t>生活保護基準以下でかつ預貯金の合計が生活保護基準の3ヶ月以下</t>
  </si>
  <si>
    <t>単独さしおさえ</t>
  </si>
  <si>
    <t>不動産</t>
  </si>
  <si>
    <t>預貯金</t>
  </si>
  <si>
    <t>生命保険</t>
  </si>
  <si>
    <t>物品</t>
  </si>
  <si>
    <t>過去６ヶ月間に一度も納付を行っていないとき</t>
  </si>
  <si>
    <t>全体</t>
  </si>
  <si>
    <t>豊能町</t>
  </si>
  <si>
    <t>堺市</t>
  </si>
  <si>
    <t>能勢町</t>
  </si>
  <si>
    <t>島本町</t>
  </si>
  <si>
    <t>太子町</t>
  </si>
  <si>
    <t>河南町</t>
  </si>
  <si>
    <t>千早赤阪村</t>
  </si>
  <si>
    <t>高石市</t>
  </si>
  <si>
    <t>田尻町</t>
  </si>
  <si>
    <t>熊取町</t>
  </si>
  <si>
    <t>岬町</t>
  </si>
  <si>
    <t>③滞納世帯</t>
  </si>
  <si>
    <t>豊中市</t>
  </si>
  <si>
    <t>池田市</t>
  </si>
  <si>
    <t>箕面市</t>
  </si>
  <si>
    <t>高槻市</t>
  </si>
  <si>
    <t>茨木市</t>
  </si>
  <si>
    <t>吹田市</t>
  </si>
  <si>
    <t>国基準とおなじ</t>
  </si>
  <si>
    <t>短期被保険者証（6ヶ月）継続世帯で、過去2年間に保険料の納付実績がない世帯。または特別の事情に関する届出書の提出がない世帯。</t>
  </si>
  <si>
    <t>保険証更新年度の前年度分に保険料未納があれば短期証発行</t>
  </si>
  <si>
    <t>保険料の納付期限から1年が経過しても納付が無く、特別の事情にも該当しない世帯（高校生世代以下除く）</t>
  </si>
  <si>
    <t>納付相談による分納誓約をしているが、次期更新時までに現年度以前の保険料滞納世帯</t>
  </si>
  <si>
    <t>②</t>
  </si>
  <si>
    <t>③</t>
  </si>
  <si>
    <t>①</t>
  </si>
  <si>
    <t>摂津市</t>
  </si>
  <si>
    <t>守口市</t>
  </si>
  <si>
    <t>門真市</t>
  </si>
  <si>
    <t>大東市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</si>
  <si>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</si>
  <si>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</si>
  <si>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</si>
  <si>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</si>
  <si>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</si>
  <si>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</si>
  <si>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</si>
  <si>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</si>
  <si>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</si>
  <si>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</si>
  <si>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</si>
  <si>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</si>
  <si>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</si>
  <si>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</si>
  <si>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</si>
  <si>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</si>
  <si>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</si>
  <si>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</si>
  <si>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</si>
  <si>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</si>
  <si>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合計</t>
  </si>
  <si>
    <t>大阪市</t>
  </si>
  <si>
    <t>③繰り入れ総額</t>
  </si>
  <si>
    <t>　　加入者一人当繰り入れ金額(円)</t>
  </si>
  <si>
    <t>大阪市</t>
  </si>
  <si>
    <t>滞納率</t>
  </si>
  <si>
    <t>所得200万</t>
  </si>
  <si>
    <t>順位</t>
  </si>
  <si>
    <t>①</t>
  </si>
  <si>
    <t>平均</t>
  </si>
  <si>
    <t>賦課限度額</t>
  </si>
  <si>
    <t>応能割</t>
  </si>
  <si>
    <t>応益割</t>
  </si>
  <si>
    <t>資産割</t>
  </si>
  <si>
    <t>所得割</t>
  </si>
  <si>
    <t>均等割</t>
  </si>
  <si>
    <t>平等割</t>
  </si>
  <si>
    <t>賦課の割合(%)</t>
  </si>
  <si>
    <t>条例減免の有無</t>
  </si>
  <si>
    <t>天災</t>
  </si>
  <si>
    <t>失業</t>
  </si>
  <si>
    <t>借金</t>
  </si>
  <si>
    <t>高齢</t>
  </si>
  <si>
    <t>所得激減</t>
  </si>
  <si>
    <t>減免の適用事項</t>
  </si>
  <si>
    <t>利用世帯数</t>
  </si>
  <si>
    <t>減免金額</t>
  </si>
  <si>
    <t>低所得者</t>
  </si>
  <si>
    <t>その他</t>
  </si>
  <si>
    <t>加入世帯数</t>
  </si>
  <si>
    <t>利用率</t>
  </si>
  <si>
    <t>藤井寺市</t>
  </si>
  <si>
    <t>②／③</t>
  </si>
  <si>
    <t>①／③</t>
  </si>
  <si>
    <t>収納率</t>
  </si>
  <si>
    <t>納期限から1年以上経過した滞納があるが、納税相談等のある世帯</t>
  </si>
  <si>
    <t>納期限から1年以上経過した滞納があり、納税相談等のない世帯</t>
  </si>
  <si>
    <t>短期保険証発行数13.3末</t>
  </si>
  <si>
    <t>2012年度短期保険証・資格証明書の発行要件</t>
  </si>
  <si>
    <t>201306大阪社保協調査</t>
  </si>
  <si>
    <t>④国保加入者数 
13.3末</t>
  </si>
  <si>
    <t>大阪府内市町村2013年度賦課方式</t>
  </si>
  <si>
    <r>
      <t>20130604</t>
    </r>
    <r>
      <rPr>
        <sz val="11"/>
        <rFont val="ＭＳ Ｐゴシック"/>
        <family val="3"/>
      </rPr>
      <t>現在大阪社保協調査   旧ただし書方式：所得(収入-基礎控除)×料率　　　均等割：被保険者1人あたり　平等割：1世帯あたり</t>
    </r>
  </si>
  <si>
    <t>2013年度調定額</t>
  </si>
  <si>
    <t>大阪府内市町村保険料条例減免制度(2012年度)</t>
  </si>
  <si>
    <t>加入世帯数については2013.3末データによる</t>
  </si>
  <si>
    <t>前年より所得が3割以上減少する場合、減少率に応じて減額</t>
  </si>
  <si>
    <t>2013.3末現在　資格証明書・短期保険証未交付世帯のこども調査（大阪社保協調査）</t>
  </si>
  <si>
    <t>子どもの保険証</t>
  </si>
  <si>
    <t>送付方法</t>
  </si>
  <si>
    <t>いつ送るか</t>
  </si>
  <si>
    <t>簡易書留</t>
  </si>
  <si>
    <t>期限切前</t>
  </si>
  <si>
    <t>20130604大阪社保協調査</t>
  </si>
  <si>
    <t>2012年度国保滞納世帯に対する差押え　　　</t>
  </si>
  <si>
    <t>20130426大阪社保協調査</t>
  </si>
  <si>
    <t>財産調査数</t>
  </si>
  <si>
    <t>給与</t>
  </si>
  <si>
    <t>年金</t>
  </si>
  <si>
    <t>税還付金</t>
  </si>
  <si>
    <t>対財産調査比率</t>
  </si>
  <si>
    <t>※大阪市のデータのみ2012年3月末データ</t>
  </si>
  <si>
    <r>
      <t>2012年度大阪府内市町村「国保滞納者」に対する滞納処分の停止実施状況</t>
    </r>
    <r>
      <rPr>
        <sz val="10"/>
        <rFont val="ＭＳ Ｐゴシック"/>
        <family val="3"/>
      </rPr>
      <t>　2013.4.26大阪社保協調査</t>
    </r>
  </si>
  <si>
    <t>2012年度末財産調査数（件）</t>
  </si>
  <si>
    <t>総数</t>
  </si>
  <si>
    <t>無財産</t>
  </si>
  <si>
    <t>生活困窮</t>
  </si>
  <si>
    <t>生活困窮のうちの生活保護受給</t>
  </si>
  <si>
    <t>所在不明</t>
  </si>
  <si>
    <t>生活保護基準以下かつ預貯金が生活保護基準の3ケ月分以下</t>
  </si>
  <si>
    <t>6月集計予定</t>
  </si>
  <si>
    <t>国通知と同様</t>
  </si>
  <si>
    <t>未記入</t>
  </si>
  <si>
    <t>2012大阪府内市町村国保「一部負担金減免制度」実施状況  大阪社保協調査201306現在</t>
  </si>
  <si>
    <t>前年中と当該年度中の所得を比較し減少率に応じて所得割額を30-100%減免</t>
  </si>
  <si>
    <t>2割軽減の判定所得以下の場合は所得割50%減免、２割軽減判定所得×1.2以下所得割２０%減免</t>
  </si>
  <si>
    <t>被扶養者減免、刑事施設入所者減免</t>
  </si>
  <si>
    <t>※能勢町と太子町の国保世帯データは未回答のため2012年度データ</t>
  </si>
  <si>
    <t>網掛け</t>
  </si>
  <si>
    <t>の自治体はまだ決定していないため2012年度国保料</t>
  </si>
  <si>
    <t>生活保護基準（1類+2類+教育扶助+住宅扶助）×1.2</t>
  </si>
  <si>
    <t>事業、業務の休廃止、失業等により収入が著しく減少、または災害等により資産に重大な損害を受けたことにより実収入著しく減少した場合で入院するとき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</si>
</sst>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000%"/>
    <numFmt numFmtId="181" formatCode="0_ "/>
    <numFmt numFmtId="182" formatCode="0_);[Red]\(0\)"/>
    <numFmt numFmtId="183" formatCode="#,##0_ ;[Red]\-#,##0\ "/>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6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sz val="10"/>
      <name val="ＭＳ 明朝"/>
      <family val="1"/>
    </font>
    <font>
      <sz val="14"/>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8"/>
      <name val="ＭＳ Ｐゴシック"/>
      <family val="3"/>
    </font>
    <font>
      <sz val="12"/>
      <name val="ＭＳ Ｐゴシック"/>
      <family val="3"/>
    </font>
    <font>
      <sz val="8"/>
      <name val="ＭＳ Ｐゴシック"/>
      <family val="3"/>
    </font>
    <font>
      <sz val="10"/>
      <name val="ＭＳ Ｐゴシック"/>
      <family val="3"/>
    </font>
    <font>
      <sz val="16"/>
      <name val="ＭＳ Ｐゴシック"/>
      <family val="3"/>
    </font>
    <font>
      <sz val="12"/>
      <name val="ＭＳ Ｐ明朝"/>
      <family val="1"/>
    </font>
    <font>
      <sz val="12"/>
      <name val="ＭＳ 明朝"/>
      <family val="1"/>
    </font>
    <font>
      <sz val="11"/>
      <name val="MS UI Gothic"/>
      <family val="3"/>
    </font>
    <font>
      <sz val="12"/>
      <name val="MS UI Gothic"/>
      <family val="3"/>
    </font>
    <font>
      <sz val="11"/>
      <name val="ＭＳ 明朝"/>
      <family val="1"/>
    </font>
    <font>
      <sz val="13.5"/>
      <color indexed="8"/>
      <name val="ＭＳ Ｐゴシック"/>
      <family val="3"/>
    </font>
    <font>
      <sz val="9"/>
      <color indexed="8"/>
      <name val="ＭＳ Ｐゴシック"/>
      <family val="3"/>
    </font>
    <font>
      <sz val="11"/>
      <color indexed="8"/>
      <name val="ＭＳ Ｐゴシック"/>
      <family val="3"/>
    </font>
    <font>
      <b/>
      <sz val="14"/>
      <name val="ＭＳ Ｐゴシック"/>
      <family val="3"/>
    </font>
    <font>
      <sz val="10"/>
      <name val="MS UI Gothic"/>
      <family val="3"/>
    </font>
    <font>
      <b/>
      <sz val="14"/>
      <color indexed="8"/>
      <name val="ＭＳ Ｐゴシック"/>
      <family val="3"/>
    </font>
    <font>
      <b/>
      <sz val="16"/>
      <name val="ＭＳ Ｐゴシック"/>
      <family val="3"/>
    </font>
    <font>
      <u val="single"/>
      <sz val="10"/>
      <name val="ＭＳ Ｐゴシック"/>
      <family val="3"/>
    </font>
    <font>
      <b/>
      <sz val="10"/>
      <name val="ＭＳ Ｐゴシック"/>
      <family val="3"/>
    </font>
    <font>
      <sz val="16"/>
      <name val="MS UI Gothic"/>
      <family val="3"/>
    </font>
    <font>
      <sz val="9"/>
      <name val="MS UI Gothic"/>
      <family val="3"/>
    </font>
    <font>
      <sz val="14"/>
      <name val="HG創英角ｺﾞｼｯｸUB"/>
      <family val="3"/>
    </font>
    <font>
      <sz val="14"/>
      <name val="HGS創英角ｺﾞｼｯｸUB"/>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style="thin"/>
    </border>
    <border>
      <left style="medium"/>
      <right style="double"/>
      <top style="medium"/>
      <bottom>
        <color indexed="63"/>
      </bottom>
    </border>
    <border>
      <left style="medium"/>
      <right style="double"/>
      <top style="thin"/>
      <bottom style="thin"/>
    </border>
    <border>
      <left style="medium"/>
      <right style="double"/>
      <top>
        <color indexed="63"/>
      </top>
      <bottom style="medium"/>
    </border>
    <border>
      <left style="thin"/>
      <right style="medium"/>
      <top style="thin"/>
      <bottom style="thin"/>
    </border>
    <border>
      <left>
        <color indexed="63"/>
      </left>
      <right style="thin"/>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thin"/>
      <right>
        <color indexed="63"/>
      </right>
      <top style="medium"/>
      <bottom style="medium"/>
    </border>
    <border>
      <left style="medium"/>
      <right style="medium"/>
      <top style="thin"/>
      <bottom style="thin"/>
    </border>
    <border>
      <left style="medium"/>
      <right style="thin"/>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style="medium"/>
    </border>
    <border>
      <left style="medium"/>
      <right style="double"/>
      <top style="medium"/>
      <bottom style="medium"/>
    </border>
    <border>
      <left>
        <color indexed="63"/>
      </left>
      <right style="thin"/>
      <top style="thin"/>
      <bottom>
        <color indexed="63"/>
      </bottom>
    </border>
    <border>
      <left style="medium"/>
      <right style="thin"/>
      <top style="thin"/>
      <bottom style="thin"/>
    </border>
    <border>
      <left>
        <color indexed="63"/>
      </left>
      <right style="medium"/>
      <top style="medium"/>
      <bottom style="medium"/>
    </border>
    <border>
      <left>
        <color indexed="63"/>
      </left>
      <right style="thin"/>
      <top style="double"/>
      <bottom style="medium"/>
    </border>
    <border>
      <left style="thin"/>
      <right style="medium"/>
      <top style="double"/>
      <bottom style="medium"/>
    </border>
    <border>
      <left>
        <color indexed="63"/>
      </left>
      <right>
        <color indexed="63"/>
      </right>
      <top style="thin"/>
      <bottom style="medium"/>
    </border>
    <border>
      <left style="thin"/>
      <right>
        <color indexed="63"/>
      </right>
      <top style="thin"/>
      <bottom style="thin"/>
    </border>
    <border>
      <left style="thin"/>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style="double"/>
      <bottom style="medium"/>
    </border>
    <border>
      <left style="medium"/>
      <right style="thin"/>
      <top style="double"/>
      <bottom style="medium"/>
    </border>
    <border>
      <left style="thin"/>
      <right style="thin"/>
      <top style="double"/>
      <bottom style="medium"/>
    </border>
    <border>
      <left style="hair"/>
      <right style="thin"/>
      <top style="thin"/>
      <bottom style="medium"/>
    </border>
    <border>
      <left style="thin"/>
      <right style="hair"/>
      <top style="thin"/>
      <bottom style="medium"/>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medium"/>
      <right style="double"/>
      <top>
        <color indexed="63"/>
      </top>
      <bottom style="thin"/>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hair"/>
      <right style="medium"/>
      <top style="thin"/>
      <bottom style="medium"/>
    </border>
    <border>
      <left style="thin"/>
      <right style="medium"/>
      <top>
        <color indexed="63"/>
      </top>
      <bottom>
        <color indexed="63"/>
      </bottom>
    </border>
    <border>
      <left style="thin"/>
      <right>
        <color indexed="63"/>
      </right>
      <top>
        <color indexed="63"/>
      </top>
      <bottom>
        <color indexed="63"/>
      </bottom>
    </border>
    <border>
      <left style="medium"/>
      <right style="double"/>
      <top style="thin"/>
      <bottom>
        <color indexed="63"/>
      </bottom>
    </border>
    <border>
      <left style="medium"/>
      <right style="thin"/>
      <top>
        <color indexed="63"/>
      </top>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double"/>
      <right style="thin"/>
      <top style="medium"/>
      <bottom>
        <color indexed="63"/>
      </bottom>
    </border>
    <border>
      <left style="double"/>
      <right style="thin"/>
      <top>
        <color indexed="63"/>
      </top>
      <bottom style="medium"/>
    </border>
    <border>
      <left style="thin"/>
      <right>
        <color indexed="63"/>
      </right>
      <top style="medium"/>
      <bottom>
        <color indexed="63"/>
      </bottom>
    </border>
    <border>
      <left style="medium"/>
      <right style="thin"/>
      <top style="medium"/>
      <bottom>
        <color indexed="63"/>
      </bottom>
    </border>
  </borders>
  <cellStyleXfs count="63">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5" fillId="31" borderId="4" applyNumberFormat="0" applyAlignment="0" applyProtection="0"/>
    <xf numFmtId="0" fontId="10" fillId="0" borderId="0" applyNumberFormat="0" applyFill="0" applyBorder="0" applyAlignment="0" applyProtection="0"/>
    <xf numFmtId="0" fontId="66" fillId="32" borderId="0" applyNumberFormat="0" applyBorder="0" applyAlignment="0" applyProtection="0"/>
  </cellStyleXfs>
  <cellXfs count="802">
    <xf numFmtId="0" fontId="0" fillId="0" borderId="0" xfId="0" applyAlignment="1">
      <alignment horizontal="distributed"/>
    </xf>
    <xf numFmtId="0" fontId="0" fillId="0" borderId="0" xfId="0" applyAlignment="1">
      <alignment horizontal="distributed" vertical="distributed"/>
    </xf>
    <xf numFmtId="0" fontId="8" fillId="0" borderId="0" xfId="0" applyFont="1" applyBorder="1" applyAlignment="1">
      <alignment horizontal="right"/>
    </xf>
    <xf numFmtId="0" fontId="6" fillId="0" borderId="0" xfId="0" applyFont="1" applyBorder="1" applyAlignment="1">
      <alignment horizontal="center"/>
    </xf>
    <xf numFmtId="0" fontId="7" fillId="0" borderId="0" xfId="0" applyFont="1" applyBorder="1" applyAlignment="1">
      <alignment/>
    </xf>
    <xf numFmtId="0" fontId="0" fillId="0" borderId="0" xfId="0" applyAlignment="1">
      <alignment horizontal="left"/>
    </xf>
    <xf numFmtId="0" fontId="12" fillId="0" borderId="0" xfId="0" applyFont="1" applyAlignment="1">
      <alignment horizontal="left"/>
    </xf>
    <xf numFmtId="0" fontId="0" fillId="0" borderId="0" xfId="0" applyFill="1" applyAlignment="1">
      <alignment horizontal="distributed"/>
    </xf>
    <xf numFmtId="0" fontId="0" fillId="0" borderId="0" xfId="0" applyAlignment="1">
      <alignment/>
    </xf>
    <xf numFmtId="0" fontId="11" fillId="0" borderId="0" xfId="0" applyFont="1" applyBorder="1" applyAlignment="1">
      <alignment horizontal="distributed" vertical="distributed"/>
    </xf>
    <xf numFmtId="0" fontId="0" fillId="0" borderId="0" xfId="0" applyFont="1" applyAlignment="1">
      <alignment horizontal="distributed"/>
    </xf>
    <xf numFmtId="0" fontId="0" fillId="0" borderId="0" xfId="0" applyFont="1" applyAlignment="1">
      <alignment horizontal="distributed" vertical="distributed"/>
    </xf>
    <xf numFmtId="0" fontId="0" fillId="0" borderId="0" xfId="0" applyFill="1" applyAlignment="1">
      <alignment horizontal="distributed" vertical="distributed"/>
    </xf>
    <xf numFmtId="0" fontId="13" fillId="0" borderId="0" xfId="0" applyFont="1" applyAlignment="1">
      <alignment horizontal="distributed" vertical="distributed"/>
    </xf>
    <xf numFmtId="0" fontId="13" fillId="0" borderId="0" xfId="0" applyFont="1" applyAlignment="1">
      <alignment horizontal="left" vertical="top"/>
    </xf>
    <xf numFmtId="0" fontId="13" fillId="0" borderId="0" xfId="0" applyFont="1" applyAlignment="1">
      <alignment horizontal="distributed"/>
    </xf>
    <xf numFmtId="0" fontId="13" fillId="0" borderId="0" xfId="0" applyFont="1" applyBorder="1" applyAlignment="1">
      <alignment horizontal="left" vertical="top"/>
    </xf>
    <xf numFmtId="0" fontId="17" fillId="0" borderId="0" xfId="0" applyFont="1" applyBorder="1" applyAlignment="1">
      <alignment horizontal="distributed" vertical="distributed"/>
    </xf>
    <xf numFmtId="0" fontId="18" fillId="0" borderId="0" xfId="0" applyFont="1" applyBorder="1" applyAlignment="1">
      <alignment horizontal="center" vertical="distributed"/>
    </xf>
    <xf numFmtId="0" fontId="18" fillId="0" borderId="0" xfId="0" applyFont="1" applyBorder="1" applyAlignment="1">
      <alignment horizontal="center"/>
    </xf>
    <xf numFmtId="0" fontId="13" fillId="0" borderId="0" xfId="0" applyFont="1" applyAlignment="1">
      <alignment horizontal="left" vertical="distributed"/>
    </xf>
    <xf numFmtId="0" fontId="13" fillId="0" borderId="0" xfId="0" applyFont="1" applyBorder="1" applyAlignment="1">
      <alignment horizontal="center" vertical="distributed"/>
    </xf>
    <xf numFmtId="0" fontId="13" fillId="0" borderId="0" xfId="0" applyFont="1" applyBorder="1" applyAlignment="1">
      <alignment horizontal="center"/>
    </xf>
    <xf numFmtId="0" fontId="0" fillId="0" borderId="10" xfId="0" applyFill="1" applyBorder="1" applyAlignment="1">
      <alignment horizontal="distributed"/>
    </xf>
    <xf numFmtId="0" fontId="0" fillId="0" borderId="0" xfId="0" applyFill="1" applyBorder="1" applyAlignment="1">
      <alignment horizontal="left"/>
    </xf>
    <xf numFmtId="0" fontId="0" fillId="0" borderId="0" xfId="0" applyFill="1" applyBorder="1" applyAlignment="1">
      <alignment horizontal="distributed"/>
    </xf>
    <xf numFmtId="38" fontId="0" fillId="0" borderId="0" xfId="49" applyFont="1" applyBorder="1" applyAlignment="1">
      <alignment horizontal="right"/>
    </xf>
    <xf numFmtId="178" fontId="0" fillId="0" borderId="0" xfId="42" applyNumberFormat="1" applyFont="1" applyBorder="1" applyAlignment="1">
      <alignment horizontal="right"/>
    </xf>
    <xf numFmtId="0" fontId="18" fillId="0" borderId="0" xfId="0" applyFont="1" applyBorder="1" applyAlignment="1">
      <alignment horizontal="right" vertical="distributed"/>
    </xf>
    <xf numFmtId="0" fontId="18" fillId="0" borderId="0" xfId="0" applyFont="1" applyBorder="1" applyAlignment="1">
      <alignment horizontal="right"/>
    </xf>
    <xf numFmtId="0" fontId="0" fillId="0" borderId="0" xfId="0" applyAlignment="1">
      <alignment horizontal="right" vertical="distributed"/>
    </xf>
    <xf numFmtId="0" fontId="16" fillId="0" borderId="0" xfId="0" applyFont="1" applyBorder="1" applyAlignment="1">
      <alignment/>
    </xf>
    <xf numFmtId="0" fontId="0" fillId="0" borderId="11" xfId="0" applyFont="1" applyBorder="1" applyAlignment="1">
      <alignment horizontal="center" vertical="center" wrapText="1"/>
    </xf>
    <xf numFmtId="0" fontId="0" fillId="0" borderId="0" xfId="0" applyAlignment="1">
      <alignment vertical="center"/>
    </xf>
    <xf numFmtId="0" fontId="22"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5" fillId="0" borderId="14" xfId="0" applyFont="1" applyFill="1" applyBorder="1" applyAlignment="1">
      <alignment horizontal="center" vertical="distributed"/>
    </xf>
    <xf numFmtId="0" fontId="15" fillId="0" borderId="15" xfId="0" applyFont="1" applyFill="1" applyBorder="1" applyAlignment="1">
      <alignment horizontal="center" vertical="distributed"/>
    </xf>
    <xf numFmtId="0" fontId="15" fillId="0" borderId="15" xfId="0" applyFont="1" applyFill="1" applyBorder="1" applyAlignment="1">
      <alignment horizontal="left" vertical="top" wrapText="1"/>
    </xf>
    <xf numFmtId="38" fontId="15" fillId="0" borderId="15" xfId="49" applyFont="1" applyFill="1" applyBorder="1" applyAlignment="1">
      <alignment horizontal="center" vertical="center"/>
    </xf>
    <xf numFmtId="0" fontId="0" fillId="0" borderId="0" xfId="0" applyBorder="1" applyAlignment="1">
      <alignment horizontal="left" vertical="center"/>
    </xf>
    <xf numFmtId="0" fontId="15" fillId="0" borderId="0" xfId="0" applyFont="1" applyFill="1" applyBorder="1" applyAlignment="1">
      <alignment horizontal="left"/>
    </xf>
    <xf numFmtId="0" fontId="0" fillId="0" borderId="0" xfId="0" applyBorder="1" applyAlignment="1">
      <alignment horizontal="left"/>
    </xf>
    <xf numFmtId="0" fontId="0" fillId="0" borderId="0" xfId="0" applyAlignment="1">
      <alignment horizontal="center" vertical="center"/>
    </xf>
    <xf numFmtId="0" fontId="0" fillId="0" borderId="0" xfId="0" applyFont="1" applyBorder="1" applyAlignment="1">
      <alignment horizontal="left"/>
    </xf>
    <xf numFmtId="0" fontId="13" fillId="0" borderId="16" xfId="0" applyFont="1" applyBorder="1" applyAlignment="1">
      <alignment horizontal="distributed" vertical="distributed"/>
    </xf>
    <xf numFmtId="0" fontId="0" fillId="0" borderId="17" xfId="0" applyFont="1" applyFill="1" applyBorder="1" applyAlignment="1">
      <alignment horizontal="left" vertical="center" indent="1" shrinkToFit="1"/>
    </xf>
    <xf numFmtId="0" fontId="0" fillId="0" borderId="18" xfId="0" applyFont="1" applyBorder="1" applyAlignment="1">
      <alignment horizontal="distributed" vertical="distributed"/>
    </xf>
    <xf numFmtId="0" fontId="0" fillId="0" borderId="11" xfId="0" applyFont="1" applyBorder="1" applyAlignment="1">
      <alignment horizontal="center" vertical="distributed"/>
    </xf>
    <xf numFmtId="0" fontId="0" fillId="0" borderId="11" xfId="0" applyFont="1" applyBorder="1" applyAlignment="1">
      <alignment horizontal="center" vertical="center"/>
    </xf>
    <xf numFmtId="38" fontId="0" fillId="0" borderId="19" xfId="49" applyFont="1" applyFill="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0" fillId="0" borderId="21" xfId="0" applyBorder="1" applyAlignment="1">
      <alignment horizontal="left" vertical="center" indent="1" shrinkToFit="1"/>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0" fontId="23" fillId="0" borderId="25" xfId="0" applyFont="1" applyBorder="1" applyAlignment="1">
      <alignment horizontal="center" vertical="center" wrapText="1"/>
    </xf>
    <xf numFmtId="38" fontId="0" fillId="0" borderId="26" xfId="49" applyFont="1" applyBorder="1" applyAlignment="1">
      <alignment horizontal="center" vertical="center"/>
    </xf>
    <xf numFmtId="38" fontId="0" fillId="0" borderId="27" xfId="0" applyNumberFormat="1" applyFill="1" applyBorder="1" applyAlignment="1">
      <alignment horizontal="center" vertical="center"/>
    </xf>
    <xf numFmtId="38" fontId="0" fillId="0" borderId="21" xfId="49"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38" fontId="0" fillId="0" borderId="28" xfId="49" applyFont="1" applyBorder="1" applyAlignment="1">
      <alignment horizontal="center" vertical="center"/>
    </xf>
    <xf numFmtId="38" fontId="0" fillId="0" borderId="11" xfId="49" applyBorder="1" applyAlignment="1">
      <alignment horizontal="center" vertical="center"/>
    </xf>
    <xf numFmtId="38" fontId="0" fillId="0" borderId="11" xfId="49" applyBorder="1" applyAlignment="1">
      <alignment vertical="center"/>
    </xf>
    <xf numFmtId="10" fontId="0" fillId="0" borderId="11" xfId="42" applyNumberFormat="1" applyFill="1" applyBorder="1" applyAlignment="1">
      <alignment vertical="center"/>
    </xf>
    <xf numFmtId="38" fontId="0" fillId="0" borderId="11" xfId="49" applyFill="1" applyBorder="1" applyAlignment="1">
      <alignment vertical="center"/>
    </xf>
    <xf numFmtId="0" fontId="0" fillId="0" borderId="13" xfId="0" applyBorder="1" applyAlignment="1">
      <alignment vertical="center" wrapText="1"/>
    </xf>
    <xf numFmtId="38" fontId="0" fillId="0" borderId="20" xfId="49" applyBorder="1" applyAlignment="1">
      <alignment horizontal="center" vertical="center"/>
    </xf>
    <xf numFmtId="0" fontId="7" fillId="0" borderId="13" xfId="0" applyFont="1" applyBorder="1" applyAlignment="1">
      <alignment horizontal="left" vertical="center"/>
    </xf>
    <xf numFmtId="0" fontId="5" fillId="0" borderId="11" xfId="0" applyFont="1" applyBorder="1" applyAlignment="1">
      <alignment horizontal="center" vertical="center" wrapText="1"/>
    </xf>
    <xf numFmtId="0" fontId="13" fillId="0" borderId="29" xfId="0" applyFont="1" applyBorder="1" applyAlignment="1">
      <alignment horizontal="distributed" vertical="distributed"/>
    </xf>
    <xf numFmtId="0" fontId="13" fillId="0" borderId="30" xfId="0" applyFont="1" applyBorder="1" applyAlignment="1">
      <alignment horizontal="distributed" vertical="distributed"/>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Border="1" applyAlignment="1">
      <alignment horizontal="center" vertical="center"/>
    </xf>
    <xf numFmtId="0" fontId="19" fillId="0" borderId="19" xfId="0" applyFont="1" applyFill="1" applyBorder="1" applyAlignment="1">
      <alignment horizontal="center" vertical="center"/>
    </xf>
    <xf numFmtId="0" fontId="0" fillId="0" borderId="0" xfId="0" applyFont="1" applyAlignment="1">
      <alignment horizontal="left" vertical="top"/>
    </xf>
    <xf numFmtId="0" fontId="0" fillId="0" borderId="13" xfId="0" applyBorder="1" applyAlignment="1">
      <alignment horizontal="center" vertical="center" wrapTex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33" borderId="0" xfId="0" applyFill="1" applyAlignment="1">
      <alignment horizontal="distributed"/>
    </xf>
    <xf numFmtId="0" fontId="0" fillId="33" borderId="0" xfId="0" applyFill="1" applyAlignment="1">
      <alignment horizontal="distributed" vertical="distributed"/>
    </xf>
    <xf numFmtId="0" fontId="7" fillId="33" borderId="0" xfId="0" applyFont="1" applyFill="1" applyBorder="1" applyAlignment="1">
      <alignment/>
    </xf>
    <xf numFmtId="0" fontId="0" fillId="33" borderId="0" xfId="0" applyFill="1" applyBorder="1" applyAlignment="1">
      <alignment horizontal="left"/>
    </xf>
    <xf numFmtId="0" fontId="25" fillId="0" borderId="0" xfId="0" applyFont="1" applyAlignment="1">
      <alignment horizontal="left"/>
    </xf>
    <xf numFmtId="38" fontId="5" fillId="0" borderId="33" xfId="49" applyFont="1" applyBorder="1" applyAlignment="1">
      <alignment horizontal="center" vertical="center"/>
    </xf>
    <xf numFmtId="38" fontId="5" fillId="0" borderId="34" xfId="49" applyFont="1" applyBorder="1" applyAlignment="1">
      <alignment horizontal="center" vertical="center"/>
    </xf>
    <xf numFmtId="38" fontId="5" fillId="0" borderId="35" xfId="49" applyFont="1" applyBorder="1" applyAlignment="1">
      <alignment horizontal="center" vertical="center"/>
    </xf>
    <xf numFmtId="0" fontId="15" fillId="0" borderId="36" xfId="0" applyFont="1" applyBorder="1" applyAlignment="1">
      <alignment horizontal="center" vertical="center"/>
    </xf>
    <xf numFmtId="38" fontId="5" fillId="0" borderId="30" xfId="49" applyFont="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xf>
    <xf numFmtId="38" fontId="19" fillId="33" borderId="11" xfId="49" applyFont="1" applyFill="1" applyBorder="1" applyAlignment="1">
      <alignment horizontal="center" vertical="center"/>
    </xf>
    <xf numFmtId="0" fontId="19" fillId="33" borderId="13" xfId="0" applyFont="1" applyFill="1" applyBorder="1" applyAlignment="1">
      <alignment horizontal="center" vertical="center"/>
    </xf>
    <xf numFmtId="0" fontId="20" fillId="0" borderId="21" xfId="0" applyFont="1" applyBorder="1" applyAlignment="1">
      <alignment horizontal="center" vertical="center"/>
    </xf>
    <xf numFmtId="178" fontId="19" fillId="0" borderId="23" xfId="42" applyNumberFormat="1" applyFont="1" applyFill="1" applyBorder="1" applyAlignment="1">
      <alignment horizontal="center" vertical="center"/>
    </xf>
    <xf numFmtId="178" fontId="20" fillId="0" borderId="24" xfId="0" applyNumberFormat="1" applyFont="1" applyBorder="1" applyAlignment="1">
      <alignment horizontal="center" vertical="center"/>
    </xf>
    <xf numFmtId="38" fontId="19" fillId="33" borderId="20" xfId="49" applyFont="1" applyFill="1" applyBorder="1" applyAlignment="1">
      <alignment horizontal="center" vertical="center"/>
    </xf>
    <xf numFmtId="38" fontId="19" fillId="33" borderId="37" xfId="49" applyFont="1" applyFill="1" applyBorder="1" applyAlignment="1">
      <alignment horizontal="center" vertical="center"/>
    </xf>
    <xf numFmtId="38" fontId="26" fillId="33" borderId="38" xfId="49" applyFont="1" applyFill="1" applyBorder="1" applyAlignment="1">
      <alignment horizontal="center" vertical="center" wrapText="1"/>
    </xf>
    <xf numFmtId="38" fontId="19" fillId="33" borderId="12" xfId="49" applyFont="1" applyFill="1" applyBorder="1" applyAlignment="1">
      <alignment horizontal="center" vertical="center"/>
    </xf>
    <xf numFmtId="38" fontId="19" fillId="33" borderId="13" xfId="49" applyFont="1" applyFill="1" applyBorder="1" applyAlignment="1">
      <alignment horizontal="center" vertical="center"/>
    </xf>
    <xf numFmtId="178" fontId="20" fillId="0" borderId="24" xfId="42" applyNumberFormat="1" applyFont="1" applyBorder="1" applyAlignment="1">
      <alignment horizontal="center" vertical="center"/>
    </xf>
    <xf numFmtId="38" fontId="19" fillId="33" borderId="25" xfId="49" applyFont="1" applyFill="1" applyBorder="1" applyAlignment="1">
      <alignment horizontal="center" vertical="center"/>
    </xf>
    <xf numFmtId="178" fontId="20" fillId="0" borderId="26" xfId="42" applyNumberFormat="1" applyFont="1" applyBorder="1" applyAlignment="1">
      <alignment horizontal="center" vertical="center"/>
    </xf>
    <xf numFmtId="178" fontId="19" fillId="0" borderId="21" xfId="42" applyNumberFormat="1" applyFont="1" applyFill="1" applyBorder="1" applyAlignment="1">
      <alignment horizontal="center" vertical="center"/>
    </xf>
    <xf numFmtId="0" fontId="0" fillId="0" borderId="0" xfId="0" applyAlignment="1">
      <alignment vertical="center" shrinkToFit="1"/>
    </xf>
    <xf numFmtId="0" fontId="15" fillId="0" borderId="0" xfId="0" applyFont="1" applyBorder="1" applyAlignment="1">
      <alignment horizontal="left" vertical="center"/>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0" fillId="0" borderId="21" xfId="0" applyFont="1" applyBorder="1" applyAlignment="1">
      <alignment vertical="center" shrinkToFit="1"/>
    </xf>
    <xf numFmtId="178" fontId="0" fillId="0" borderId="21" xfId="42" applyNumberFormat="1" applyFont="1" applyFill="1" applyBorder="1" applyAlignment="1">
      <alignment horizontal="center" vertical="center" shrinkToFit="1"/>
    </xf>
    <xf numFmtId="178" fontId="0" fillId="0" borderId="23" xfId="42" applyNumberFormat="1" applyFont="1" applyBorder="1" applyAlignment="1">
      <alignment horizontal="right" vertical="center" shrinkToFit="1"/>
    </xf>
    <xf numFmtId="178" fontId="0" fillId="0" borderId="22" xfId="42" applyNumberFormat="1" applyFont="1" applyBorder="1" applyAlignment="1">
      <alignment horizontal="center" vertical="center" shrinkToFit="1"/>
    </xf>
    <xf numFmtId="0" fontId="0" fillId="0" borderId="24" xfId="0" applyBorder="1" applyAlignment="1">
      <alignment horizontal="distributed" shrinkToFit="1"/>
    </xf>
    <xf numFmtId="0" fontId="0" fillId="0" borderId="39" xfId="0" applyFont="1" applyFill="1" applyBorder="1" applyAlignment="1">
      <alignment horizontal="distributed" vertical="distributed"/>
    </xf>
    <xf numFmtId="0" fontId="15" fillId="0" borderId="22" xfId="0" applyFont="1" applyFill="1" applyBorder="1" applyAlignment="1">
      <alignment horizontal="distributed" vertical="distributed"/>
    </xf>
    <xf numFmtId="0" fontId="15" fillId="0" borderId="23" xfId="0" applyFont="1" applyFill="1" applyBorder="1" applyAlignment="1">
      <alignment horizontal="distributed" vertical="distributed"/>
    </xf>
    <xf numFmtId="0" fontId="15" fillId="0" borderId="23" xfId="0" applyFont="1" applyFill="1" applyBorder="1" applyAlignment="1">
      <alignment horizontal="center" vertical="distributed"/>
    </xf>
    <xf numFmtId="0" fontId="27" fillId="0" borderId="0" xfId="0" applyFont="1" applyAlignment="1">
      <alignment vertical="center"/>
    </xf>
    <xf numFmtId="0" fontId="0" fillId="0" borderId="40" xfId="0" applyBorder="1" applyAlignment="1">
      <alignment horizontal="center" vertical="center" shrinkToFit="1"/>
    </xf>
    <xf numFmtId="0" fontId="20" fillId="0" borderId="27" xfId="0" applyFont="1" applyFill="1" applyBorder="1" applyAlignment="1">
      <alignment horizontal="left" vertical="center" indent="1" shrinkToFit="1"/>
    </xf>
    <xf numFmtId="38" fontId="19" fillId="0" borderId="27" xfId="49" applyFont="1" applyFill="1" applyBorder="1" applyAlignment="1">
      <alignment horizontal="center" vertical="center"/>
    </xf>
    <xf numFmtId="0" fontId="19" fillId="0" borderId="41" xfId="0" applyFont="1" applyFill="1" applyBorder="1" applyAlignment="1">
      <alignment horizontal="center" vertical="center"/>
    </xf>
    <xf numFmtId="0" fontId="19" fillId="0" borderId="15" xfId="0"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xf>
    <xf numFmtId="38" fontId="0" fillId="0" borderId="15" xfId="49" applyFill="1" applyBorder="1" applyAlignment="1">
      <alignment horizontal="right" vertical="center"/>
    </xf>
    <xf numFmtId="38" fontId="0" fillId="0" borderId="23" xfId="49" applyFill="1" applyBorder="1" applyAlignment="1">
      <alignment horizontal="right" vertical="center"/>
    </xf>
    <xf numFmtId="38" fontId="0" fillId="0" borderId="22" xfId="49" applyFill="1" applyBorder="1" applyAlignment="1">
      <alignment horizontal="right" vertical="center"/>
    </xf>
    <xf numFmtId="38" fontId="0" fillId="0" borderId="42" xfId="49" applyFill="1" applyBorder="1" applyAlignment="1">
      <alignment horizontal="right" vertical="center"/>
    </xf>
    <xf numFmtId="38" fontId="0" fillId="0" borderId="27" xfId="49" applyFont="1" applyFill="1" applyBorder="1" applyAlignment="1">
      <alignment horizontal="center" vertical="center"/>
    </xf>
    <xf numFmtId="38" fontId="0" fillId="0" borderId="43" xfId="49" applyFont="1" applyBorder="1" applyAlignment="1">
      <alignment horizontal="center" vertical="center" shrinkToFit="1"/>
    </xf>
    <xf numFmtId="38" fontId="0" fillId="0" borderId="44" xfId="49" applyFont="1" applyBorder="1" applyAlignment="1">
      <alignment horizontal="center" vertical="center" shrinkToFit="1"/>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 fillId="0" borderId="4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14" fillId="0" borderId="0" xfId="0" applyFont="1" applyAlignment="1">
      <alignment horizontal="distributed" shrinkToFit="1"/>
    </xf>
    <xf numFmtId="0" fontId="14" fillId="0" borderId="0" xfId="0" applyFont="1" applyFill="1" applyAlignment="1">
      <alignment vertical="center" shrinkToFit="1"/>
    </xf>
    <xf numFmtId="0" fontId="5" fillId="0" borderId="0" xfId="0" applyFont="1" applyFill="1" applyAlignment="1">
      <alignment horizontal="left" vertical="center" wrapText="1"/>
    </xf>
    <xf numFmtId="0" fontId="0" fillId="0" borderId="0" xfId="0" applyAlignment="1">
      <alignment horizontal="distributed" vertical="center"/>
    </xf>
    <xf numFmtId="0" fontId="0" fillId="0" borderId="0" xfId="0" applyFill="1" applyAlignment="1">
      <alignment horizontal="distributed" vertical="center"/>
    </xf>
    <xf numFmtId="178" fontId="0" fillId="0" borderId="24" xfId="42" applyNumberFormat="1" applyFont="1" applyFill="1" applyBorder="1" applyAlignment="1">
      <alignment horizontal="right" vertical="center" shrinkToFit="1"/>
    </xf>
    <xf numFmtId="0" fontId="0" fillId="0" borderId="0" xfId="0" applyAlignment="1">
      <alignment horizontal="left" vertical="center" indent="1" shrinkToFit="1"/>
    </xf>
    <xf numFmtId="0" fontId="0" fillId="0" borderId="21" xfId="0" applyFill="1" applyBorder="1" applyAlignment="1">
      <alignment horizontal="left" vertical="center" indent="1" shrinkToFit="1"/>
    </xf>
    <xf numFmtId="0" fontId="5" fillId="0" borderId="13" xfId="0" applyFont="1" applyBorder="1" applyAlignment="1">
      <alignment horizontal="center" vertical="center"/>
    </xf>
    <xf numFmtId="178" fontId="0" fillId="0" borderId="24" xfId="42" applyNumberFormat="1" applyFont="1" applyFill="1" applyBorder="1" applyAlignment="1">
      <alignment horizontal="right" vertical="center" shrinkToFit="1"/>
    </xf>
    <xf numFmtId="56" fontId="5" fillId="0" borderId="0" xfId="0" applyNumberFormat="1" applyFont="1" applyFill="1" applyAlignment="1">
      <alignment horizontal="left" vertical="center"/>
    </xf>
    <xf numFmtId="0" fontId="0" fillId="0" borderId="27" xfId="0" applyFont="1" applyFill="1" applyBorder="1" applyAlignment="1">
      <alignment horizontal="left" vertical="center" indent="1" shrinkToFit="1"/>
    </xf>
    <xf numFmtId="38" fontId="0" fillId="0" borderId="41"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4"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41" xfId="0" applyFill="1" applyBorder="1" applyAlignment="1">
      <alignment horizontal="center" vertical="center"/>
    </xf>
    <xf numFmtId="0" fontId="13" fillId="0" borderId="46" xfId="0" applyFont="1" applyFill="1" applyBorder="1" applyAlignment="1">
      <alignment horizontal="left" vertical="center" shrinkToFit="1"/>
    </xf>
    <xf numFmtId="38" fontId="0" fillId="0" borderId="15" xfId="49" applyFill="1" applyBorder="1" applyAlignment="1">
      <alignment vertical="center"/>
    </xf>
    <xf numFmtId="10" fontId="0" fillId="0" borderId="15" xfId="42" applyNumberFormat="1" applyFill="1" applyBorder="1" applyAlignment="1">
      <alignment vertical="center"/>
    </xf>
    <xf numFmtId="0" fontId="5" fillId="0" borderId="19" xfId="0" applyFont="1" applyFill="1" applyBorder="1" applyAlignment="1">
      <alignment vertical="center" wrapText="1"/>
    </xf>
    <xf numFmtId="0" fontId="0" fillId="0" borderId="15" xfId="0" applyFill="1" applyBorder="1" applyAlignment="1">
      <alignment horizontal="center" vertical="center"/>
    </xf>
    <xf numFmtId="0" fontId="0" fillId="0" borderId="0" xfId="0" applyAlignment="1">
      <alignment horizontal="center"/>
    </xf>
    <xf numFmtId="0" fontId="0" fillId="0" borderId="27" xfId="0" applyFont="1" applyFill="1" applyBorder="1" applyAlignment="1">
      <alignment horizontal="left" vertical="center" indent="1" shrinkToFit="1"/>
    </xf>
    <xf numFmtId="178" fontId="0" fillId="0" borderId="47" xfId="42" applyNumberFormat="1" applyFont="1" applyFill="1" applyBorder="1" applyAlignment="1">
      <alignment horizontal="right" vertical="center"/>
    </xf>
    <xf numFmtId="0" fontId="5" fillId="0" borderId="0" xfId="0" applyFont="1" applyAlignment="1">
      <alignment horizontal="center" vertical="center"/>
    </xf>
    <xf numFmtId="0" fontId="15" fillId="0" borderId="48" xfId="0" applyFont="1" applyBorder="1" applyAlignment="1">
      <alignment horizontal="center" vertical="center"/>
    </xf>
    <xf numFmtId="0" fontId="15" fillId="0" borderId="11" xfId="0" applyFont="1" applyBorder="1" applyAlignment="1">
      <alignment horizontal="center" vertical="center" shrinkToFit="1"/>
    </xf>
    <xf numFmtId="0" fontId="13" fillId="0" borderId="21" xfId="0" applyFont="1" applyFill="1" applyBorder="1" applyAlignment="1">
      <alignment horizontal="center" vertical="distributed"/>
    </xf>
    <xf numFmtId="38" fontId="13" fillId="0" borderId="22" xfId="0" applyNumberFormat="1" applyFont="1" applyFill="1" applyBorder="1" applyAlignment="1">
      <alignment horizontal="center" vertical="center"/>
    </xf>
    <xf numFmtId="38" fontId="13" fillId="0" borderId="23" xfId="0" applyNumberFormat="1" applyFont="1" applyFill="1" applyBorder="1" applyAlignment="1">
      <alignment horizontal="center" vertical="center"/>
    </xf>
    <xf numFmtId="38" fontId="13" fillId="0" borderId="26" xfId="0" applyNumberFormat="1" applyFont="1" applyFill="1" applyBorder="1" applyAlignment="1">
      <alignment horizontal="center" vertical="center"/>
    </xf>
    <xf numFmtId="38" fontId="13" fillId="0" borderId="28" xfId="0" applyNumberFormat="1" applyFont="1" applyFill="1" applyBorder="1" applyAlignment="1">
      <alignment horizontal="center" vertical="center"/>
    </xf>
    <xf numFmtId="38" fontId="13" fillId="0" borderId="24" xfId="0" applyNumberFormat="1" applyFont="1" applyFill="1" applyBorder="1" applyAlignment="1">
      <alignment horizontal="center" vertical="center"/>
    </xf>
    <xf numFmtId="0" fontId="0" fillId="0" borderId="0" xfId="0" applyFont="1" applyAlignment="1">
      <alignment horizontal="distributed"/>
    </xf>
    <xf numFmtId="0" fontId="15" fillId="0" borderId="11" xfId="0" applyFont="1" applyBorder="1" applyAlignment="1">
      <alignment horizontal="center" vertical="center" textRotation="255" wrapText="1"/>
    </xf>
    <xf numFmtId="0" fontId="15" fillId="0" borderId="11" xfId="0" applyFont="1" applyBorder="1" applyAlignment="1">
      <alignment horizontal="center" vertical="center" textRotation="255"/>
    </xf>
    <xf numFmtId="0" fontId="25" fillId="0" borderId="49" xfId="0" applyFont="1" applyBorder="1" applyAlignment="1">
      <alignment horizontal="left" vertical="center"/>
    </xf>
    <xf numFmtId="0" fontId="25" fillId="0" borderId="49" xfId="0" applyFont="1" applyBorder="1" applyAlignment="1">
      <alignment vertical="center"/>
    </xf>
    <xf numFmtId="0" fontId="0" fillId="0" borderId="0" xfId="0" applyFont="1" applyAlignment="1">
      <alignment horizontal="distributed" vertical="distributed"/>
    </xf>
    <xf numFmtId="0" fontId="0" fillId="0" borderId="0" xfId="0" applyFont="1" applyFill="1" applyAlignment="1">
      <alignment horizontal="distributed" vertical="distributed"/>
    </xf>
    <xf numFmtId="38" fontId="0" fillId="0" borderId="15" xfId="49" applyFont="1" applyFill="1" applyBorder="1" applyAlignment="1">
      <alignment horizontal="right" vertical="center"/>
    </xf>
    <xf numFmtId="38" fontId="13" fillId="0" borderId="14" xfId="49" applyFont="1" applyFill="1" applyBorder="1" applyAlignment="1">
      <alignment horizontal="center" vertical="center"/>
    </xf>
    <xf numFmtId="38" fontId="13" fillId="0" borderId="15" xfId="49" applyFont="1" applyFill="1" applyBorder="1" applyAlignment="1">
      <alignment horizontal="center" vertical="center"/>
    </xf>
    <xf numFmtId="38" fontId="13" fillId="0" borderId="46" xfId="49" applyFont="1" applyFill="1" applyBorder="1" applyAlignment="1">
      <alignment horizontal="center" vertical="center"/>
    </xf>
    <xf numFmtId="38" fontId="13" fillId="0" borderId="41" xfId="49" applyFont="1" applyFill="1" applyBorder="1" applyAlignment="1">
      <alignment horizontal="center" vertical="center"/>
    </xf>
    <xf numFmtId="38" fontId="13" fillId="0" borderId="19" xfId="49" applyFont="1" applyFill="1" applyBorder="1" applyAlignment="1">
      <alignment horizontal="center" vertical="center"/>
    </xf>
    <xf numFmtId="10" fontId="19" fillId="0" borderId="41" xfId="0" applyNumberFormat="1" applyFont="1" applyFill="1" applyBorder="1" applyAlignment="1">
      <alignment horizontal="center" vertical="center" wrapText="1"/>
    </xf>
    <xf numFmtId="10" fontId="19" fillId="0" borderId="15" xfId="0" applyNumberFormat="1" applyFont="1" applyFill="1" applyBorder="1" applyAlignment="1">
      <alignment horizontal="center" vertical="center" wrapText="1"/>
    </xf>
    <xf numFmtId="38" fontId="19" fillId="0" borderId="41" xfId="49" applyFont="1" applyFill="1" applyBorder="1" applyAlignment="1">
      <alignment horizontal="center" vertical="center"/>
    </xf>
    <xf numFmtId="38" fontId="19" fillId="0" borderId="15" xfId="49" applyFont="1" applyFill="1" applyBorder="1" applyAlignment="1">
      <alignment horizontal="center" vertical="center"/>
    </xf>
    <xf numFmtId="38" fontId="19" fillId="0" borderId="19" xfId="49" applyFont="1" applyFill="1" applyBorder="1" applyAlignment="1">
      <alignment horizontal="center" vertical="center"/>
    </xf>
    <xf numFmtId="0" fontId="15" fillId="0" borderId="5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Fill="1" applyBorder="1" applyAlignment="1">
      <alignment horizontal="left" vertical="center" indent="1" shrinkToFit="1"/>
    </xf>
    <xf numFmtId="10" fontId="19" fillId="0" borderId="19" xfId="0" applyNumberFormat="1" applyFont="1" applyFill="1" applyBorder="1" applyAlignment="1">
      <alignment horizontal="center" vertical="center" wrapText="1"/>
    </xf>
    <xf numFmtId="0" fontId="7" fillId="0" borderId="52" xfId="0" applyFont="1" applyBorder="1" applyAlignment="1">
      <alignment horizontal="center" vertical="distributed"/>
    </xf>
    <xf numFmtId="38" fontId="0" fillId="0" borderId="52" xfId="49" applyFont="1" applyBorder="1" applyAlignment="1">
      <alignment horizontal="center" vertical="center"/>
    </xf>
    <xf numFmtId="38" fontId="0" fillId="0" borderId="53" xfId="49" applyFont="1" applyBorder="1" applyAlignment="1">
      <alignment horizontal="center" vertical="center"/>
    </xf>
    <xf numFmtId="38" fontId="0" fillId="0" borderId="54" xfId="49" applyFont="1" applyBorder="1" applyAlignment="1">
      <alignment horizontal="center" vertical="center"/>
    </xf>
    <xf numFmtId="38" fontId="0" fillId="0" borderId="44" xfId="49" applyFont="1" applyBorder="1" applyAlignment="1">
      <alignment horizontal="center" vertical="center"/>
    </xf>
    <xf numFmtId="10" fontId="0" fillId="0" borderId="53" xfId="42" applyNumberFormat="1" applyFont="1" applyBorder="1" applyAlignment="1">
      <alignment horizontal="center" vertical="center"/>
    </xf>
    <xf numFmtId="10" fontId="0" fillId="0" borderId="54" xfId="42" applyNumberFormat="1" applyFont="1" applyBorder="1" applyAlignment="1">
      <alignment horizontal="center" vertical="center"/>
    </xf>
    <xf numFmtId="10" fontId="0" fillId="0" borderId="44" xfId="42" applyNumberFormat="1" applyFont="1" applyBorder="1" applyAlignment="1">
      <alignment horizontal="center" vertical="center"/>
    </xf>
    <xf numFmtId="38" fontId="0" fillId="0" borderId="15" xfId="49" applyFont="1" applyFill="1" applyBorder="1" applyAlignment="1">
      <alignment vertical="center"/>
    </xf>
    <xf numFmtId="0" fontId="15" fillId="0" borderId="48" xfId="0" applyFont="1" applyBorder="1" applyAlignment="1">
      <alignment horizontal="distributed" vertical="center" textRotation="255"/>
    </xf>
    <xf numFmtId="0" fontId="15" fillId="0" borderId="34" xfId="0" applyFont="1" applyBorder="1" applyAlignment="1">
      <alignment horizontal="distributed" vertical="center" textRotation="255"/>
    </xf>
    <xf numFmtId="0" fontId="0" fillId="0" borderId="11" xfId="0" applyBorder="1" applyAlignment="1">
      <alignment horizontal="center" vertical="center" wrapText="1"/>
    </xf>
    <xf numFmtId="38" fontId="19" fillId="0" borderId="14" xfId="49" applyFont="1" applyFill="1" applyBorder="1" applyAlignment="1">
      <alignment horizontal="center" vertical="center" shrinkToFit="1"/>
    </xf>
    <xf numFmtId="38" fontId="19" fillId="0" borderId="19" xfId="49" applyFont="1" applyFill="1" applyBorder="1" applyAlignment="1">
      <alignment horizontal="center" vertical="center" shrinkToFit="1"/>
    </xf>
    <xf numFmtId="0" fontId="15" fillId="0" borderId="14" xfId="0" applyFont="1" applyFill="1" applyBorder="1" applyAlignment="1">
      <alignment horizontal="center" vertical="distributed" wrapText="1"/>
    </xf>
    <xf numFmtId="0" fontId="15" fillId="0" borderId="15" xfId="0" applyFont="1" applyFill="1" applyBorder="1" applyAlignment="1">
      <alignment horizontal="center" vertical="distributed" wrapText="1"/>
    </xf>
    <xf numFmtId="0" fontId="5" fillId="0" borderId="0" xfId="0" applyFont="1" applyAlignment="1">
      <alignment horizontal="left"/>
    </xf>
    <xf numFmtId="0" fontId="0" fillId="0" borderId="27" xfId="0" applyFill="1" applyBorder="1" applyAlignment="1">
      <alignment horizontal="left" vertical="center" indent="1" shrinkToFit="1"/>
    </xf>
    <xf numFmtId="0" fontId="5" fillId="0" borderId="5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6" xfId="0" applyFont="1" applyBorder="1" applyAlignment="1">
      <alignment horizontal="center" vertical="center" wrapText="1"/>
    </xf>
    <xf numFmtId="0" fontId="15" fillId="0" borderId="0" xfId="0" applyFont="1" applyFill="1" applyBorder="1" applyAlignment="1">
      <alignment horizontal="left" vertical="top"/>
    </xf>
    <xf numFmtId="0" fontId="0" fillId="0" borderId="57" xfId="0" applyFont="1" applyFill="1" applyBorder="1" applyAlignment="1">
      <alignment horizontal="left" vertical="center" indent="1" shrinkToFit="1"/>
    </xf>
    <xf numFmtId="38" fontId="15" fillId="0" borderId="14" xfId="49" applyFont="1" applyFill="1" applyBorder="1" applyAlignment="1">
      <alignment horizontal="center" vertical="center"/>
    </xf>
    <xf numFmtId="38" fontId="15" fillId="0" borderId="46" xfId="49" applyFont="1" applyFill="1" applyBorder="1" applyAlignment="1">
      <alignment horizontal="center" vertical="center"/>
    </xf>
    <xf numFmtId="38" fontId="0" fillId="0" borderId="58" xfId="49" applyFont="1" applyFill="1" applyBorder="1" applyAlignment="1">
      <alignment vertical="center" shrinkToFit="1"/>
    </xf>
    <xf numFmtId="0" fontId="0" fillId="0" borderId="59" xfId="0" applyFill="1" applyBorder="1" applyAlignment="1">
      <alignment horizontal="center" vertical="center"/>
    </xf>
    <xf numFmtId="38" fontId="19" fillId="0" borderId="19" xfId="49" applyFont="1" applyFill="1" applyBorder="1" applyAlignment="1">
      <alignment horizontal="center" vertical="center" wrapText="1"/>
    </xf>
    <xf numFmtId="183" fontId="0" fillId="0" borderId="60" xfId="49" applyNumberFormat="1" applyFont="1" applyFill="1" applyBorder="1" applyAlignment="1">
      <alignment horizontal="right" vertical="center" shrinkToFit="1"/>
    </xf>
    <xf numFmtId="183" fontId="0" fillId="0" borderId="23" xfId="49" applyNumberFormat="1" applyFont="1" applyBorder="1" applyAlignment="1">
      <alignment horizontal="right" vertical="center" shrinkToFit="1"/>
    </xf>
    <xf numFmtId="183" fontId="0" fillId="0" borderId="21" xfId="49" applyNumberFormat="1" applyFont="1" applyBorder="1" applyAlignment="1">
      <alignment horizontal="right" vertical="center" shrinkToFit="1"/>
    </xf>
    <xf numFmtId="183" fontId="0" fillId="0" borderId="22" xfId="49" applyNumberFormat="1" applyFont="1" applyBorder="1" applyAlignment="1">
      <alignment horizontal="right" vertical="center" shrinkToFit="1"/>
    </xf>
    <xf numFmtId="184" fontId="19" fillId="0" borderId="21" xfId="49" applyNumberFormat="1" applyFont="1" applyFill="1" applyBorder="1" applyAlignment="1">
      <alignment horizontal="right" vertical="center" shrinkToFit="1"/>
    </xf>
    <xf numFmtId="184" fontId="20" fillId="0" borderId="28" xfId="0" applyNumberFormat="1" applyFont="1" applyBorder="1" applyAlignment="1">
      <alignment horizontal="right" vertical="center" shrinkToFit="1"/>
    </xf>
    <xf numFmtId="184" fontId="19" fillId="0" borderId="22" xfId="49" applyNumberFormat="1" applyFont="1" applyFill="1" applyBorder="1" applyAlignment="1">
      <alignment horizontal="right" vertical="center" shrinkToFit="1"/>
    </xf>
    <xf numFmtId="184" fontId="20" fillId="0" borderId="22" xfId="49" applyNumberFormat="1" applyFont="1" applyBorder="1" applyAlignment="1">
      <alignment horizontal="right" vertical="center" shrinkToFit="1"/>
    </xf>
    <xf numFmtId="184" fontId="19" fillId="0" borderId="28" xfId="49" applyNumberFormat="1" applyFont="1" applyFill="1" applyBorder="1" applyAlignment="1">
      <alignment horizontal="right" vertical="center" shrinkToFit="1"/>
    </xf>
    <xf numFmtId="183" fontId="0" fillId="0" borderId="41" xfId="49" applyNumberFormat="1" applyFill="1" applyBorder="1" applyAlignment="1">
      <alignment horizontal="right" vertical="center" shrinkToFit="1"/>
    </xf>
    <xf numFmtId="183" fontId="0" fillId="0" borderId="46" xfId="49" applyNumberFormat="1" applyFont="1" applyFill="1" applyBorder="1" applyAlignment="1">
      <alignment horizontal="right" vertical="center" shrinkToFit="1"/>
    </xf>
    <xf numFmtId="183" fontId="0" fillId="0" borderId="46" xfId="49" applyNumberFormat="1" applyFill="1" applyBorder="1" applyAlignment="1">
      <alignment horizontal="right" vertical="center" shrinkToFit="1"/>
    </xf>
    <xf numFmtId="183" fontId="0" fillId="0" borderId="41" xfId="49" applyNumberFormat="1" applyFont="1" applyFill="1" applyBorder="1" applyAlignment="1">
      <alignment horizontal="right" vertical="center" shrinkToFit="1"/>
    </xf>
    <xf numFmtId="183" fontId="0" fillId="0" borderId="28" xfId="49" applyNumberFormat="1" applyFont="1" applyFill="1" applyBorder="1" applyAlignment="1">
      <alignment horizontal="right" vertical="center" shrinkToFit="1"/>
    </xf>
    <xf numFmtId="183" fontId="0" fillId="0" borderId="26" xfId="49" applyNumberFormat="1" applyFont="1" applyFill="1" applyBorder="1" applyAlignment="1">
      <alignment horizontal="right" vertical="center" shrinkToFit="1"/>
    </xf>
    <xf numFmtId="183" fontId="0" fillId="0" borderId="40" xfId="49" applyNumberFormat="1" applyFill="1" applyBorder="1" applyAlignment="1">
      <alignment horizontal="right" vertical="center" shrinkToFit="1"/>
    </xf>
    <xf numFmtId="183" fontId="0" fillId="0" borderId="22" xfId="49" applyNumberFormat="1" applyFill="1" applyBorder="1" applyAlignment="1">
      <alignment horizontal="right" vertical="center" shrinkToFit="1"/>
    </xf>
    <xf numFmtId="38" fontId="5" fillId="0" borderId="42" xfId="49" applyFont="1" applyBorder="1" applyAlignment="1">
      <alignment horizontal="center" vertical="center"/>
    </xf>
    <xf numFmtId="38" fontId="19" fillId="0" borderId="27" xfId="49"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9" xfId="0" applyFont="1" applyFill="1" applyBorder="1" applyAlignment="1">
      <alignment horizontal="center" vertical="center" wrapText="1"/>
    </xf>
    <xf numFmtId="38" fontId="19" fillId="0" borderId="41" xfId="49" applyFont="1" applyFill="1" applyBorder="1" applyAlignment="1">
      <alignment horizontal="center" vertical="center" wrapText="1"/>
    </xf>
    <xf numFmtId="38" fontId="19" fillId="0" borderId="15" xfId="49" applyFont="1" applyFill="1" applyBorder="1" applyAlignment="1">
      <alignment horizontal="center" vertical="center" wrapText="1"/>
    </xf>
    <xf numFmtId="183" fontId="0" fillId="0" borderId="59" xfId="49" applyNumberFormat="1" applyFont="1" applyFill="1" applyBorder="1" applyAlignment="1">
      <alignment horizontal="center" vertical="center"/>
    </xf>
    <xf numFmtId="183" fontId="0" fillId="0" borderId="41" xfId="49" applyNumberFormat="1" applyFont="1" applyFill="1" applyBorder="1" applyAlignment="1">
      <alignment horizontal="center" vertical="center"/>
    </xf>
    <xf numFmtId="183" fontId="0" fillId="0" borderId="15" xfId="49" applyNumberFormat="1" applyFont="1" applyFill="1" applyBorder="1" applyAlignment="1">
      <alignment horizontal="center" vertical="center"/>
    </xf>
    <xf numFmtId="183" fontId="0" fillId="0" borderId="14" xfId="49" applyNumberFormat="1" applyFont="1" applyFill="1" applyBorder="1" applyAlignment="1">
      <alignment horizontal="center" vertical="center"/>
    </xf>
    <xf numFmtId="38" fontId="0" fillId="0" borderId="23" xfId="0" applyNumberFormat="1" applyFont="1" applyFill="1" applyBorder="1" applyAlignment="1">
      <alignment horizontal="center" vertical="center"/>
    </xf>
    <xf numFmtId="38" fontId="0" fillId="0" borderId="15" xfId="49" applyFont="1" applyFill="1" applyBorder="1" applyAlignment="1">
      <alignment horizontal="center" vertical="center" shrinkToFit="1"/>
    </xf>
    <xf numFmtId="38" fontId="0" fillId="0" borderId="23" xfId="0" applyNumberFormat="1" applyFont="1" applyFill="1" applyBorder="1" applyAlignment="1">
      <alignment horizontal="center" vertical="center" shrinkToFit="1"/>
    </xf>
    <xf numFmtId="38" fontId="0" fillId="0" borderId="19" xfId="49" applyFont="1" applyFill="1" applyBorder="1" applyAlignment="1">
      <alignment horizontal="center" vertical="center" shrinkToFit="1"/>
    </xf>
    <xf numFmtId="38" fontId="0" fillId="0" borderId="24" xfId="49" applyFont="1" applyFill="1" applyBorder="1" applyAlignment="1">
      <alignment horizontal="center" vertical="center" shrinkToFit="1"/>
    </xf>
    <xf numFmtId="183" fontId="0" fillId="0" borderId="60" xfId="49" applyNumberFormat="1" applyFont="1" applyFill="1" applyBorder="1" applyAlignment="1">
      <alignment horizontal="center" vertical="center" shrinkToFit="1"/>
    </xf>
    <xf numFmtId="183" fontId="0" fillId="0" borderId="15" xfId="49" applyNumberFormat="1" applyFont="1" applyFill="1" applyBorder="1" applyAlignment="1">
      <alignment horizontal="center" vertical="center" shrinkToFit="1"/>
    </xf>
    <xf numFmtId="10" fontId="0" fillId="0" borderId="60" xfId="42" applyNumberFormat="1" applyFont="1" applyFill="1" applyBorder="1" applyAlignment="1">
      <alignment horizontal="center" vertical="center" shrinkToFit="1"/>
    </xf>
    <xf numFmtId="10" fontId="0" fillId="0" borderId="23" xfId="42" applyNumberFormat="1" applyFont="1" applyFill="1" applyBorder="1" applyAlignment="1">
      <alignment horizontal="center" vertical="center" shrinkToFit="1"/>
    </xf>
    <xf numFmtId="0" fontId="0" fillId="0" borderId="21"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0" fontId="19" fillId="34" borderId="19" xfId="0" applyFont="1" applyFill="1" applyBorder="1" applyAlignment="1">
      <alignment horizontal="center" vertical="center"/>
    </xf>
    <xf numFmtId="38" fontId="19" fillId="33" borderId="61" xfId="49" applyFont="1" applyFill="1" applyBorder="1" applyAlignment="1">
      <alignment horizontal="center" vertical="center"/>
    </xf>
    <xf numFmtId="0" fontId="0" fillId="0" borderId="27" xfId="0" applyFont="1" applyFill="1" applyBorder="1" applyAlignment="1">
      <alignment vertical="center" shrinkToFit="1"/>
    </xf>
    <xf numFmtId="183" fontId="0" fillId="0" borderId="15" xfId="49" applyNumberFormat="1" applyFont="1" applyFill="1" applyBorder="1" applyAlignment="1">
      <alignment horizontal="right" vertical="center" shrinkToFit="1"/>
    </xf>
    <xf numFmtId="178" fontId="0" fillId="0" borderId="47" xfId="42" applyNumberFormat="1" applyFont="1" applyFill="1" applyBorder="1" applyAlignment="1">
      <alignment horizontal="right" vertical="center" shrinkToFit="1"/>
    </xf>
    <xf numFmtId="183" fontId="0" fillId="0" borderId="15" xfId="49" applyNumberFormat="1" applyFont="1" applyFill="1" applyBorder="1" applyAlignment="1">
      <alignment horizontal="right" vertical="center"/>
    </xf>
    <xf numFmtId="178" fontId="0" fillId="0" borderId="62" xfId="42" applyNumberFormat="1" applyFont="1" applyFill="1" applyBorder="1" applyAlignment="1">
      <alignment horizontal="right" vertical="center" shrinkToFit="1"/>
    </xf>
    <xf numFmtId="178" fontId="0" fillId="0" borderId="27" xfId="42" applyNumberFormat="1" applyFont="1" applyFill="1" applyBorder="1" applyAlignment="1">
      <alignment horizontal="center" vertical="center" shrinkToFit="1"/>
    </xf>
    <xf numFmtId="183" fontId="0" fillId="0" borderId="27" xfId="49" applyNumberFormat="1" applyFont="1" applyFill="1" applyBorder="1" applyAlignment="1">
      <alignment horizontal="right" vertical="center" shrinkToFit="1"/>
    </xf>
    <xf numFmtId="183" fontId="0" fillId="0" borderId="14" xfId="49" applyNumberFormat="1" applyFont="1" applyFill="1" applyBorder="1" applyAlignment="1">
      <alignment horizontal="right" vertical="center" shrinkToFit="1"/>
    </xf>
    <xf numFmtId="178" fontId="0" fillId="0" borderId="60" xfId="42" applyNumberFormat="1" applyFont="1" applyFill="1" applyBorder="1" applyAlignment="1">
      <alignment horizontal="right" vertical="center" shrinkToFit="1"/>
    </xf>
    <xf numFmtId="178" fontId="0" fillId="0" borderId="15" xfId="42" applyNumberFormat="1" applyFont="1" applyFill="1" applyBorder="1" applyAlignment="1">
      <alignment horizontal="center" vertical="center" shrinkToFit="1"/>
    </xf>
    <xf numFmtId="0" fontId="0" fillId="0" borderId="47" xfId="0" applyFill="1" applyBorder="1" applyAlignment="1">
      <alignment horizontal="center" vertical="center" shrinkToFit="1"/>
    </xf>
    <xf numFmtId="183" fontId="0" fillId="0" borderId="15" xfId="49" applyNumberFormat="1" applyFont="1" applyFill="1" applyBorder="1" applyAlignment="1">
      <alignment vertical="center"/>
    </xf>
    <xf numFmtId="0" fontId="19" fillId="0" borderId="27" xfId="0" applyFont="1" applyFill="1" applyBorder="1" applyAlignment="1">
      <alignment horizontal="left" vertical="center" indent="1" shrinkToFit="1"/>
    </xf>
    <xf numFmtId="184" fontId="19" fillId="0" borderId="41" xfId="49" applyNumberFormat="1" applyFont="1" applyFill="1" applyBorder="1" applyAlignment="1">
      <alignment horizontal="right" vertical="center" shrinkToFit="1"/>
    </xf>
    <xf numFmtId="178" fontId="19" fillId="0" borderId="15" xfId="42" applyNumberFormat="1" applyFont="1" applyFill="1" applyBorder="1" applyAlignment="1">
      <alignment horizontal="center" vertical="center"/>
    </xf>
    <xf numFmtId="178" fontId="19" fillId="0" borderId="19" xfId="42" applyNumberFormat="1" applyFont="1" applyFill="1" applyBorder="1" applyAlignment="1">
      <alignment horizontal="center" vertical="center"/>
    </xf>
    <xf numFmtId="178" fontId="19" fillId="0" borderId="14" xfId="42" applyNumberFormat="1" applyFont="1" applyFill="1" applyBorder="1" applyAlignment="1">
      <alignment horizontal="center" vertical="center"/>
    </xf>
    <xf numFmtId="178" fontId="19" fillId="0" borderId="46" xfId="42" applyNumberFormat="1" applyFont="1" applyFill="1" applyBorder="1" applyAlignment="1">
      <alignment horizontal="center" vertical="center"/>
    </xf>
    <xf numFmtId="178" fontId="19" fillId="0" borderId="27" xfId="42" applyNumberFormat="1" applyFont="1" applyFill="1" applyBorder="1" applyAlignment="1">
      <alignment horizontal="center" vertical="center"/>
    </xf>
    <xf numFmtId="178" fontId="19" fillId="0" borderId="19" xfId="0" applyNumberFormat="1" applyFont="1" applyFill="1" applyBorder="1" applyAlignment="1">
      <alignment horizontal="center" vertical="center"/>
    </xf>
    <xf numFmtId="0" fontId="5" fillId="0" borderId="0" xfId="0" applyFont="1" applyFill="1" applyAlignment="1">
      <alignment horizontal="left"/>
    </xf>
    <xf numFmtId="0" fontId="20" fillId="34" borderId="57" xfId="0" applyFont="1" applyFill="1" applyBorder="1" applyAlignment="1">
      <alignment horizontal="left" vertical="center" indent="1" shrinkToFit="1"/>
    </xf>
    <xf numFmtId="38" fontId="19" fillId="34" borderId="57" xfId="49" applyFont="1" applyFill="1" applyBorder="1" applyAlignment="1">
      <alignment horizontal="center" vertical="center"/>
    </xf>
    <xf numFmtId="0" fontId="19" fillId="34" borderId="59" xfId="0" applyFont="1" applyFill="1" applyBorder="1" applyAlignment="1">
      <alignment horizontal="center" vertical="center"/>
    </xf>
    <xf numFmtId="0" fontId="19" fillId="34" borderId="60" xfId="0" applyFont="1" applyFill="1" applyBorder="1" applyAlignment="1">
      <alignment horizontal="center" vertical="center"/>
    </xf>
    <xf numFmtId="0" fontId="19" fillId="34" borderId="47" xfId="0" applyFont="1" applyFill="1" applyBorder="1" applyAlignment="1">
      <alignment horizontal="center" vertical="center"/>
    </xf>
    <xf numFmtId="10" fontId="19" fillId="34" borderId="59" xfId="0" applyNumberFormat="1" applyFont="1" applyFill="1" applyBorder="1" applyAlignment="1">
      <alignment horizontal="center" vertical="center" wrapText="1"/>
    </xf>
    <xf numFmtId="10" fontId="19" fillId="34" borderId="60" xfId="0" applyNumberFormat="1" applyFont="1" applyFill="1" applyBorder="1" applyAlignment="1">
      <alignment horizontal="center" vertical="center" wrapText="1"/>
    </xf>
    <xf numFmtId="10" fontId="19" fillId="34" borderId="47" xfId="0" applyNumberFormat="1" applyFont="1" applyFill="1" applyBorder="1" applyAlignment="1">
      <alignment horizontal="center" vertical="center" wrapText="1"/>
    </xf>
    <xf numFmtId="38" fontId="19" fillId="34" borderId="59" xfId="49" applyFont="1" applyFill="1" applyBorder="1" applyAlignment="1">
      <alignment horizontal="center" vertical="center"/>
    </xf>
    <xf numFmtId="38" fontId="19" fillId="34" borderId="60" xfId="49" applyFont="1" applyFill="1" applyBorder="1" applyAlignment="1">
      <alignment horizontal="center" vertical="center"/>
    </xf>
    <xf numFmtId="38" fontId="19" fillId="34" borderId="47" xfId="49" applyFont="1" applyFill="1" applyBorder="1" applyAlignment="1">
      <alignment horizontal="center" vertical="center"/>
    </xf>
    <xf numFmtId="38" fontId="19" fillId="34" borderId="63" xfId="49" applyFont="1" applyFill="1" applyBorder="1" applyAlignment="1">
      <alignment horizontal="center" vertical="center" shrinkToFit="1"/>
    </xf>
    <xf numFmtId="38" fontId="19" fillId="34" borderId="47" xfId="49" applyFont="1" applyFill="1" applyBorder="1" applyAlignment="1">
      <alignment horizontal="center" vertical="center" shrinkToFit="1"/>
    </xf>
    <xf numFmtId="0" fontId="20" fillId="34" borderId="27" xfId="0" applyFont="1" applyFill="1" applyBorder="1" applyAlignment="1">
      <alignment horizontal="left" vertical="center" indent="1" shrinkToFit="1"/>
    </xf>
    <xf numFmtId="38" fontId="19" fillId="34" borderId="27" xfId="49" applyFont="1" applyFill="1" applyBorder="1" applyAlignment="1">
      <alignment horizontal="center" vertical="center"/>
    </xf>
    <xf numFmtId="0" fontId="19" fillId="34" borderId="41" xfId="0" applyFont="1" applyFill="1" applyBorder="1" applyAlignment="1">
      <alignment horizontal="center" vertical="center"/>
    </xf>
    <xf numFmtId="0" fontId="19" fillId="34" borderId="15" xfId="0" applyFont="1" applyFill="1" applyBorder="1" applyAlignment="1">
      <alignment horizontal="center" vertical="center"/>
    </xf>
    <xf numFmtId="10" fontId="19" fillId="34" borderId="41" xfId="0" applyNumberFormat="1" applyFont="1" applyFill="1" applyBorder="1" applyAlignment="1">
      <alignment horizontal="center" vertical="center" wrapText="1"/>
    </xf>
    <xf numFmtId="10" fontId="19" fillId="34" borderId="15" xfId="0" applyNumberFormat="1" applyFont="1" applyFill="1" applyBorder="1" applyAlignment="1">
      <alignment horizontal="center" vertical="center" wrapText="1"/>
    </xf>
    <xf numFmtId="10" fontId="19" fillId="34" borderId="19" xfId="0" applyNumberFormat="1" applyFont="1" applyFill="1" applyBorder="1" applyAlignment="1">
      <alignment horizontal="center" vertical="center" wrapText="1"/>
    </xf>
    <xf numFmtId="38" fontId="19" fillId="34" borderId="41" xfId="49" applyFont="1" applyFill="1" applyBorder="1" applyAlignment="1">
      <alignment horizontal="center" vertical="center"/>
    </xf>
    <xf numFmtId="38" fontId="19" fillId="34" borderId="15" xfId="49" applyFont="1" applyFill="1" applyBorder="1" applyAlignment="1">
      <alignment horizontal="center" vertical="center"/>
    </xf>
    <xf numFmtId="38" fontId="19" fillId="34" borderId="19" xfId="49" applyFont="1" applyFill="1" applyBorder="1" applyAlignment="1">
      <alignment horizontal="center" vertical="center"/>
    </xf>
    <xf numFmtId="38" fontId="19" fillId="34" borderId="14" xfId="49" applyFont="1" applyFill="1" applyBorder="1" applyAlignment="1">
      <alignment horizontal="center" vertical="center" shrinkToFit="1"/>
    </xf>
    <xf numFmtId="38" fontId="19" fillId="34" borderId="19" xfId="49" applyFont="1" applyFill="1" applyBorder="1" applyAlignment="1">
      <alignment horizontal="center" vertical="center" shrinkToFit="1"/>
    </xf>
    <xf numFmtId="0" fontId="0" fillId="0" borderId="42" xfId="0" applyFont="1" applyBorder="1" applyAlignment="1">
      <alignment horizontal="center" vertical="center"/>
    </xf>
    <xf numFmtId="0" fontId="25" fillId="0" borderId="0" xfId="0" applyFont="1" applyBorder="1" applyAlignment="1">
      <alignment vertical="center"/>
    </xf>
    <xf numFmtId="0" fontId="0" fillId="0" borderId="49" xfId="0" applyBorder="1" applyAlignment="1">
      <alignment vertical="center"/>
    </xf>
    <xf numFmtId="0" fontId="0" fillId="0" borderId="64" xfId="0" applyBorder="1" applyAlignment="1">
      <alignment horizontal="center" vertical="center"/>
    </xf>
    <xf numFmtId="0" fontId="5" fillId="0" borderId="20" xfId="0" applyFont="1" applyBorder="1" applyAlignment="1">
      <alignment horizontal="center" vertical="center" wrapText="1"/>
    </xf>
    <xf numFmtId="0" fontId="14" fillId="0" borderId="20" xfId="0" applyFont="1" applyBorder="1" applyAlignment="1">
      <alignment horizontal="left" vertical="center" wrapText="1"/>
    </xf>
    <xf numFmtId="183" fontId="0" fillId="0" borderId="15" xfId="49" applyNumberFormat="1" applyFont="1" applyFill="1" applyBorder="1" applyAlignment="1">
      <alignment vertical="center" shrinkToFit="1"/>
    </xf>
    <xf numFmtId="184" fontId="0" fillId="0" borderId="65" xfId="49" applyNumberFormat="1" applyFont="1" applyFill="1" applyBorder="1" applyAlignment="1">
      <alignment horizontal="center" vertical="center"/>
    </xf>
    <xf numFmtId="178" fontId="0" fillId="0" borderId="65" xfId="42" applyNumberFormat="1" applyFont="1" applyFill="1" applyBorder="1" applyAlignment="1">
      <alignment horizontal="center" vertical="center"/>
    </xf>
    <xf numFmtId="183" fontId="0" fillId="0" borderId="59" xfId="49" applyNumberFormat="1" applyFont="1" applyFill="1" applyBorder="1" applyAlignment="1">
      <alignment horizontal="center" vertical="center" shrinkToFit="1"/>
    </xf>
    <xf numFmtId="38" fontId="0" fillId="0" borderId="58" xfId="49" applyFont="1" applyFill="1" applyBorder="1" applyAlignment="1">
      <alignment horizontal="right" vertical="center" shrinkToFit="1"/>
    </xf>
    <xf numFmtId="183" fontId="0" fillId="0" borderId="41" xfId="49" applyNumberFormat="1" applyFont="1" applyFill="1" applyBorder="1" applyAlignment="1">
      <alignment horizontal="center" vertical="center" shrinkToFit="1"/>
    </xf>
    <xf numFmtId="38" fontId="0" fillId="0" borderId="66" xfId="49" applyFont="1" applyFill="1" applyBorder="1" applyAlignment="1">
      <alignment horizontal="right" vertical="center" shrinkToFit="1"/>
    </xf>
    <xf numFmtId="183" fontId="0" fillId="34" borderId="15" xfId="49" applyNumberFormat="1" applyFont="1" applyFill="1" applyBorder="1" applyAlignment="1">
      <alignment vertical="center" shrinkToFit="1"/>
    </xf>
    <xf numFmtId="183" fontId="0" fillId="34" borderId="41" xfId="49" applyNumberFormat="1" applyFont="1" applyFill="1" applyBorder="1" applyAlignment="1">
      <alignment horizontal="center" vertical="center"/>
    </xf>
    <xf numFmtId="183" fontId="0" fillId="34" borderId="15" xfId="49" applyNumberFormat="1" applyFont="1" applyFill="1" applyBorder="1" applyAlignment="1">
      <alignment horizontal="center" vertical="center"/>
    </xf>
    <xf numFmtId="183" fontId="0" fillId="34" borderId="14" xfId="49" applyNumberFormat="1" applyFont="1" applyFill="1" applyBorder="1" applyAlignment="1">
      <alignment horizontal="center" vertical="center"/>
    </xf>
    <xf numFmtId="184" fontId="0" fillId="34" borderId="65" xfId="49" applyNumberFormat="1" applyFont="1" applyFill="1" applyBorder="1" applyAlignment="1">
      <alignment horizontal="center" vertical="center"/>
    </xf>
    <xf numFmtId="183" fontId="0" fillId="34" borderId="41" xfId="49" applyNumberFormat="1" applyFont="1" applyFill="1" applyBorder="1" applyAlignment="1">
      <alignment horizontal="center" vertical="center" shrinkToFit="1"/>
    </xf>
    <xf numFmtId="38" fontId="0" fillId="34" borderId="66" xfId="49" applyFont="1" applyFill="1" applyBorder="1" applyAlignment="1">
      <alignment horizontal="right" vertical="center" shrinkToFit="1"/>
    </xf>
    <xf numFmtId="38" fontId="0" fillId="34" borderId="58" xfId="49" applyFont="1" applyFill="1" applyBorder="1" applyAlignment="1">
      <alignment vertical="center" shrinkToFit="1"/>
    </xf>
    <xf numFmtId="183" fontId="0" fillId="0" borderId="67" xfId="49" applyNumberFormat="1" applyFont="1" applyFill="1" applyBorder="1" applyAlignment="1">
      <alignment vertical="center" shrinkToFit="1"/>
    </xf>
    <xf numFmtId="183" fontId="0" fillId="0" borderId="27" xfId="49" applyNumberFormat="1" applyFont="1" applyFill="1" applyBorder="1" applyAlignment="1">
      <alignment vertical="center" shrinkToFit="1"/>
    </xf>
    <xf numFmtId="183" fontId="0" fillId="34" borderId="51" xfId="49" applyNumberFormat="1" applyFont="1" applyFill="1" applyBorder="1" applyAlignment="1">
      <alignment vertical="center" shrinkToFit="1"/>
    </xf>
    <xf numFmtId="183" fontId="0" fillId="34" borderId="20" xfId="49" applyNumberFormat="1" applyFont="1" applyFill="1" applyBorder="1" applyAlignment="1">
      <alignment horizontal="center" vertical="center"/>
    </xf>
    <xf numFmtId="183" fontId="0" fillId="34" borderId="11" xfId="49" applyNumberFormat="1" applyFont="1" applyFill="1" applyBorder="1" applyAlignment="1">
      <alignment horizontal="center" vertical="center"/>
    </xf>
    <xf numFmtId="183" fontId="0" fillId="34" borderId="67" xfId="49" applyNumberFormat="1" applyFont="1" applyFill="1" applyBorder="1" applyAlignment="1">
      <alignment horizontal="center" vertical="center"/>
    </xf>
    <xf numFmtId="184" fontId="0" fillId="34" borderId="68" xfId="49" applyNumberFormat="1" applyFont="1" applyFill="1" applyBorder="1" applyAlignment="1">
      <alignment horizontal="center" vertical="center"/>
    </xf>
    <xf numFmtId="178" fontId="0" fillId="0" borderId="68" xfId="42" applyNumberFormat="1" applyFont="1" applyFill="1" applyBorder="1" applyAlignment="1">
      <alignment horizontal="center" vertical="center"/>
    </xf>
    <xf numFmtId="183" fontId="0" fillId="34" borderId="69" xfId="49" applyNumberFormat="1" applyFont="1" applyFill="1" applyBorder="1" applyAlignment="1">
      <alignment horizontal="center" vertical="center" shrinkToFit="1"/>
    </xf>
    <xf numFmtId="38" fontId="0" fillId="34" borderId="70" xfId="49" applyFont="1" applyFill="1" applyBorder="1" applyAlignment="1">
      <alignment horizontal="right" vertical="center" shrinkToFit="1"/>
    </xf>
    <xf numFmtId="38" fontId="0" fillId="0" borderId="21" xfId="49" applyBorder="1" applyAlignment="1">
      <alignment vertical="center"/>
    </xf>
    <xf numFmtId="183" fontId="0" fillId="0" borderId="71" xfId="49" applyNumberFormat="1" applyFont="1" applyBorder="1" applyAlignment="1">
      <alignment horizontal="center" vertical="center"/>
    </xf>
    <xf numFmtId="183" fontId="0" fillId="0" borderId="23" xfId="49" applyNumberFormat="1" applyFont="1" applyBorder="1" applyAlignment="1">
      <alignment horizontal="center" vertical="center"/>
    </xf>
    <xf numFmtId="183" fontId="0" fillId="0" borderId="22" xfId="49" applyNumberFormat="1" applyFont="1" applyBorder="1" applyAlignment="1">
      <alignment horizontal="center" vertical="center"/>
    </xf>
    <xf numFmtId="184" fontId="0" fillId="0" borderId="21" xfId="49" applyNumberFormat="1" applyFont="1" applyFill="1" applyBorder="1" applyAlignment="1">
      <alignment horizontal="center" vertical="center"/>
    </xf>
    <xf numFmtId="178" fontId="0" fillId="0" borderId="21" xfId="42" applyNumberFormat="1" applyFont="1" applyFill="1" applyBorder="1" applyAlignment="1">
      <alignment horizontal="center" vertical="center"/>
    </xf>
    <xf numFmtId="183" fontId="0" fillId="0" borderId="28" xfId="49" applyNumberFormat="1" applyFont="1" applyBorder="1" applyAlignment="1">
      <alignment horizontal="center" vertical="center" shrinkToFit="1"/>
    </xf>
    <xf numFmtId="38" fontId="0" fillId="0" borderId="42" xfId="49" applyFont="1" applyBorder="1" applyAlignment="1">
      <alignment horizontal="right" vertical="center" shrinkToFit="1"/>
    </xf>
    <xf numFmtId="0" fontId="0" fillId="0" borderId="57"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34" borderId="27" xfId="0" applyFont="1" applyFill="1" applyBorder="1" applyAlignment="1">
      <alignment horizontal="left" vertical="center" shrinkToFit="1"/>
    </xf>
    <xf numFmtId="0" fontId="0" fillId="0" borderId="27" xfId="0" applyFill="1" applyBorder="1" applyAlignment="1">
      <alignment horizontal="left" vertical="center" shrinkToFit="1"/>
    </xf>
    <xf numFmtId="0" fontId="0" fillId="34" borderId="38" xfId="0" applyFont="1" applyFill="1" applyBorder="1" applyAlignment="1">
      <alignment horizontal="left" vertical="center" shrinkToFit="1"/>
    </xf>
    <xf numFmtId="0" fontId="0" fillId="0" borderId="15" xfId="0" applyBorder="1" applyAlignment="1">
      <alignment horizontal="center" vertical="center"/>
    </xf>
    <xf numFmtId="0" fontId="0" fillId="0" borderId="15" xfId="0" applyFont="1" applyFill="1" applyBorder="1" applyAlignment="1">
      <alignment horizontal="left" vertical="center" shrinkToFit="1"/>
    </xf>
    <xf numFmtId="0" fontId="0" fillId="34" borderId="15" xfId="0" applyFont="1" applyFill="1" applyBorder="1" applyAlignment="1">
      <alignment horizontal="left" vertical="center" shrinkToFit="1"/>
    </xf>
    <xf numFmtId="38" fontId="0" fillId="34" borderId="15" xfId="49" applyFill="1" applyBorder="1" applyAlignment="1">
      <alignment vertical="center"/>
    </xf>
    <xf numFmtId="38" fontId="0" fillId="0" borderId="15" xfId="49" applyBorder="1" applyAlignment="1">
      <alignment vertical="center"/>
    </xf>
    <xf numFmtId="38" fontId="0" fillId="0" borderId="46" xfId="49" applyBorder="1" applyAlignment="1">
      <alignment vertical="center"/>
    </xf>
    <xf numFmtId="9" fontId="0" fillId="0" borderId="0" xfId="42" applyFont="1" applyAlignment="1">
      <alignment vertical="center"/>
    </xf>
    <xf numFmtId="9" fontId="0" fillId="0" borderId="0" xfId="42" applyFont="1" applyAlignment="1">
      <alignment vertical="center"/>
    </xf>
    <xf numFmtId="0" fontId="0" fillId="0" borderId="15" xfId="0" applyBorder="1" applyAlignment="1">
      <alignment horizontal="center"/>
    </xf>
    <xf numFmtId="183" fontId="0" fillId="0" borderId="15" xfId="49" applyNumberFormat="1" applyFont="1" applyFill="1" applyBorder="1" applyAlignment="1">
      <alignment horizontal="right" vertical="center"/>
    </xf>
    <xf numFmtId="183" fontId="0" fillId="0" borderId="15" xfId="49" applyNumberFormat="1" applyFont="1" applyFill="1" applyBorder="1" applyAlignment="1">
      <alignment vertical="center"/>
    </xf>
    <xf numFmtId="178" fontId="19" fillId="0" borderId="66" xfId="42" applyNumberFormat="1" applyFont="1" applyFill="1" applyBorder="1" applyAlignment="1">
      <alignment horizontal="center" vertical="center"/>
    </xf>
    <xf numFmtId="38" fontId="26" fillId="33" borderId="72" xfId="49" applyFont="1" applyFill="1" applyBorder="1" applyAlignment="1">
      <alignment horizontal="center" vertical="center" wrapText="1"/>
    </xf>
    <xf numFmtId="184" fontId="19" fillId="0" borderId="73" xfId="49" applyNumberFormat="1" applyFont="1" applyFill="1" applyBorder="1" applyAlignment="1">
      <alignment horizontal="right" vertical="center" shrinkToFit="1"/>
    </xf>
    <xf numFmtId="184" fontId="19" fillId="0" borderId="74" xfId="49" applyNumberFormat="1" applyFont="1" applyFill="1" applyBorder="1" applyAlignment="1">
      <alignment horizontal="right" vertical="center" shrinkToFit="1"/>
    </xf>
    <xf numFmtId="184" fontId="19" fillId="0" borderId="14" xfId="49" applyNumberFormat="1" applyFont="1" applyFill="1" applyBorder="1" applyAlignment="1">
      <alignment horizontal="right" vertical="center" shrinkToFit="1"/>
    </xf>
    <xf numFmtId="178" fontId="19" fillId="0" borderId="75" xfId="42" applyNumberFormat="1" applyFont="1" applyFill="1" applyBorder="1" applyAlignment="1">
      <alignment horizontal="center" vertical="center"/>
    </xf>
    <xf numFmtId="184" fontId="20" fillId="0" borderId="28" xfId="49" applyNumberFormat="1" applyFont="1" applyBorder="1" applyAlignment="1">
      <alignment horizontal="right" vertical="center" shrinkToFit="1"/>
    </xf>
    <xf numFmtId="0" fontId="14" fillId="0" borderId="15" xfId="0" applyFont="1" applyFill="1" applyBorder="1" applyAlignment="1">
      <alignment horizontal="center" vertical="center" wrapText="1"/>
    </xf>
    <xf numFmtId="184" fontId="19" fillId="0" borderId="27" xfId="49" applyNumberFormat="1" applyFont="1" applyFill="1" applyBorder="1" applyAlignment="1">
      <alignment horizontal="right" vertical="center" shrinkToFit="1"/>
    </xf>
    <xf numFmtId="38" fontId="26" fillId="33" borderId="13" xfId="49" applyFont="1" applyFill="1" applyBorder="1" applyAlignment="1">
      <alignment horizontal="center" vertical="center" wrapText="1"/>
    </xf>
    <xf numFmtId="184" fontId="19" fillId="0" borderId="19" xfId="49" applyNumberFormat="1" applyFont="1" applyFill="1" applyBorder="1" applyAlignment="1">
      <alignment horizontal="right" vertical="center" shrinkToFit="1"/>
    </xf>
    <xf numFmtId="184" fontId="19" fillId="0" borderId="24" xfId="49" applyNumberFormat="1" applyFont="1" applyFill="1" applyBorder="1" applyAlignment="1">
      <alignment horizontal="right" vertical="center" shrinkToFit="1"/>
    </xf>
    <xf numFmtId="0" fontId="0" fillId="0" borderId="76" xfId="0" applyFont="1" applyFill="1" applyBorder="1" applyAlignment="1">
      <alignment vertical="center" shrinkToFit="1"/>
    </xf>
    <xf numFmtId="183" fontId="0" fillId="0" borderId="57" xfId="49" applyNumberFormat="1" applyFont="1" applyFill="1" applyBorder="1" applyAlignment="1">
      <alignment horizontal="right" vertical="center" shrinkToFit="1"/>
    </xf>
    <xf numFmtId="183" fontId="0" fillId="0" borderId="63" xfId="49" applyNumberFormat="1" applyFont="1" applyFill="1" applyBorder="1" applyAlignment="1">
      <alignment horizontal="right" vertical="center" shrinkToFit="1"/>
    </xf>
    <xf numFmtId="178" fontId="0" fillId="0" borderId="60" xfId="42" applyNumberFormat="1" applyFont="1" applyFill="1" applyBorder="1" applyAlignment="1">
      <alignment horizontal="center" vertical="center" shrinkToFit="1"/>
    </xf>
    <xf numFmtId="0" fontId="19" fillId="0" borderId="76" xfId="0" applyFont="1" applyFill="1" applyBorder="1" applyAlignment="1">
      <alignment horizontal="left" vertical="center" indent="1" shrinkToFit="1"/>
    </xf>
    <xf numFmtId="0" fontId="0" fillId="0" borderId="19" xfId="0" applyFill="1" applyBorder="1" applyAlignment="1">
      <alignment horizontal="center" vertical="center"/>
    </xf>
    <xf numFmtId="184" fontId="0" fillId="0" borderId="41" xfId="0" applyNumberFormat="1" applyFill="1" applyBorder="1" applyAlignment="1">
      <alignment horizontal="right" vertical="center" shrinkToFit="1"/>
    </xf>
    <xf numFmtId="184" fontId="0" fillId="0" borderId="14" xfId="0" applyNumberFormat="1" applyFill="1" applyBorder="1" applyAlignment="1">
      <alignment horizontal="right" vertical="center" shrinkToFit="1"/>
    </xf>
    <xf numFmtId="0" fontId="0" fillId="0" borderId="19" xfId="0" applyFill="1" applyBorder="1" applyAlignment="1">
      <alignment vertical="center"/>
    </xf>
    <xf numFmtId="0" fontId="0" fillId="0" borderId="75" xfId="0" applyFill="1" applyBorder="1" applyAlignment="1">
      <alignment vertical="center"/>
    </xf>
    <xf numFmtId="0" fontId="14" fillId="0" borderId="23" xfId="0" applyFont="1" applyBorder="1" applyAlignment="1">
      <alignment horizontal="center" vertical="center"/>
    </xf>
    <xf numFmtId="0" fontId="0" fillId="0" borderId="19" xfId="0" applyFill="1" applyBorder="1" applyAlignment="1">
      <alignment/>
    </xf>
    <xf numFmtId="0" fontId="0" fillId="0" borderId="75" xfId="0" applyFill="1" applyBorder="1" applyAlignment="1">
      <alignment/>
    </xf>
    <xf numFmtId="184" fontId="20" fillId="0" borderId="22" xfId="0" applyNumberFormat="1" applyFont="1" applyBorder="1" applyAlignment="1">
      <alignment horizontal="right" vertical="center" shrinkToFit="1"/>
    </xf>
    <xf numFmtId="0" fontId="0" fillId="0" borderId="57" xfId="0" applyFont="1" applyFill="1" applyBorder="1" applyAlignment="1">
      <alignment vertical="center" shrinkToFit="1"/>
    </xf>
    <xf numFmtId="183" fontId="0" fillId="0" borderId="77" xfId="49" applyNumberFormat="1" applyFont="1" applyFill="1" applyBorder="1" applyAlignment="1">
      <alignment horizontal="right" vertical="center"/>
    </xf>
    <xf numFmtId="183" fontId="0" fillId="0" borderId="77" xfId="49" applyNumberFormat="1" applyFont="1" applyFill="1" applyBorder="1" applyAlignment="1">
      <alignment vertical="center"/>
    </xf>
    <xf numFmtId="178" fontId="0" fillId="0" borderId="37" xfId="42" applyNumberFormat="1" applyFont="1" applyFill="1" applyBorder="1" applyAlignment="1">
      <alignment horizontal="center" vertical="center" shrinkToFit="1"/>
    </xf>
    <xf numFmtId="178" fontId="0" fillId="0" borderId="77" xfId="42" applyNumberFormat="1" applyFont="1" applyFill="1" applyBorder="1" applyAlignment="1">
      <alignment horizontal="center" vertical="center" shrinkToFit="1"/>
    </xf>
    <xf numFmtId="0" fontId="0" fillId="0" borderId="78" xfId="0" applyFill="1" applyBorder="1" applyAlignment="1">
      <alignment horizontal="center" vertical="center" shrinkToFit="1"/>
    </xf>
    <xf numFmtId="0" fontId="19" fillId="0" borderId="37" xfId="0" applyFont="1" applyFill="1" applyBorder="1" applyAlignment="1">
      <alignment horizontal="left" vertical="center" indent="1" shrinkToFit="1"/>
    </xf>
    <xf numFmtId="184" fontId="19" fillId="0" borderId="37" xfId="49" applyNumberFormat="1" applyFont="1" applyFill="1" applyBorder="1" applyAlignment="1">
      <alignment horizontal="right" vertical="center" shrinkToFit="1"/>
    </xf>
    <xf numFmtId="184" fontId="19" fillId="0" borderId="79" xfId="49" applyNumberFormat="1" applyFont="1" applyFill="1" applyBorder="1" applyAlignment="1">
      <alignment horizontal="right" vertical="center" shrinkToFit="1"/>
    </xf>
    <xf numFmtId="178" fontId="19" fillId="0" borderId="77" xfId="42" applyNumberFormat="1" applyFont="1" applyFill="1" applyBorder="1" applyAlignment="1">
      <alignment horizontal="center" vertical="center"/>
    </xf>
    <xf numFmtId="178" fontId="19" fillId="0" borderId="78" xfId="42" applyNumberFormat="1" applyFont="1" applyFill="1" applyBorder="1" applyAlignment="1">
      <alignment horizontal="center" vertical="center"/>
    </xf>
    <xf numFmtId="178" fontId="19" fillId="0" borderId="80" xfId="42" applyNumberFormat="1" applyFont="1" applyFill="1" applyBorder="1" applyAlignment="1">
      <alignment horizontal="center" vertical="center"/>
    </xf>
    <xf numFmtId="178" fontId="19" fillId="0" borderId="37" xfId="42" applyNumberFormat="1" applyFont="1" applyFill="1" applyBorder="1" applyAlignment="1">
      <alignment horizontal="center" vertical="center"/>
    </xf>
    <xf numFmtId="184" fontId="19" fillId="0" borderId="81" xfId="49" applyNumberFormat="1" applyFont="1" applyFill="1" applyBorder="1" applyAlignment="1">
      <alignment horizontal="right" vertical="center" shrinkToFit="1"/>
    </xf>
    <xf numFmtId="178" fontId="19" fillId="0" borderId="79" xfId="42" applyNumberFormat="1" applyFont="1" applyFill="1" applyBorder="1" applyAlignment="1">
      <alignment horizontal="center" vertical="center"/>
    </xf>
    <xf numFmtId="184" fontId="19" fillId="0" borderId="61" xfId="49" applyNumberFormat="1" applyFont="1" applyFill="1" applyBorder="1" applyAlignment="1">
      <alignment horizontal="right" vertical="center" shrinkToFit="1"/>
    </xf>
    <xf numFmtId="178" fontId="19" fillId="0" borderId="32" xfId="42" applyNumberFormat="1" applyFont="1" applyFill="1" applyBorder="1" applyAlignment="1">
      <alignment horizontal="center" vertical="center"/>
    </xf>
    <xf numFmtId="184" fontId="19" fillId="0" borderId="78" xfId="49" applyNumberFormat="1" applyFont="1" applyFill="1" applyBorder="1" applyAlignment="1">
      <alignment horizontal="right" vertical="center" shrinkToFit="1"/>
    </xf>
    <xf numFmtId="183" fontId="0" fillId="0" borderId="59" xfId="49" applyNumberFormat="1" applyFont="1" applyFill="1" applyBorder="1" applyAlignment="1">
      <alignment horizontal="right" vertical="center" shrinkToFit="1"/>
    </xf>
    <xf numFmtId="183" fontId="0" fillId="0" borderId="62" xfId="49" applyNumberFormat="1" applyFont="1" applyFill="1" applyBorder="1" applyAlignment="1">
      <alignment horizontal="right" vertical="center" shrinkToFit="1"/>
    </xf>
    <xf numFmtId="0" fontId="0" fillId="0" borderId="57" xfId="0" applyFill="1" applyBorder="1" applyAlignment="1">
      <alignment horizontal="left" vertical="center" indent="1" shrinkToFit="1"/>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57" xfId="0" applyNumberFormat="1" applyFill="1" applyBorder="1" applyAlignment="1">
      <alignment horizontal="center" vertical="center"/>
    </xf>
    <xf numFmtId="0" fontId="14" fillId="0" borderId="60" xfId="0" applyFont="1" applyFill="1" applyBorder="1" applyAlignment="1">
      <alignment horizontal="center" vertical="center" wrapText="1"/>
    </xf>
    <xf numFmtId="0" fontId="0" fillId="0" borderId="82" xfId="0" applyFont="1" applyFill="1" applyBorder="1" applyAlignment="1">
      <alignment horizontal="left" vertical="center" indent="1" shrinkToFit="1"/>
    </xf>
    <xf numFmtId="0" fontId="15" fillId="0" borderId="63" xfId="0" applyFont="1" applyFill="1" applyBorder="1" applyAlignment="1">
      <alignment horizontal="center" vertical="distributed"/>
    </xf>
    <xf numFmtId="0" fontId="15" fillId="0" borderId="60" xfId="0" applyFont="1" applyFill="1" applyBorder="1" applyAlignment="1">
      <alignment horizontal="center" vertical="distributed"/>
    </xf>
    <xf numFmtId="0" fontId="15" fillId="0" borderId="60" xfId="0" applyFont="1" applyFill="1" applyBorder="1" applyAlignment="1">
      <alignment horizontal="left" vertical="top" wrapText="1"/>
    </xf>
    <xf numFmtId="38" fontId="0" fillId="0" borderId="60" xfId="49" applyFont="1" applyFill="1" applyBorder="1" applyAlignment="1">
      <alignment horizontal="center" vertical="center" shrinkToFit="1"/>
    </xf>
    <xf numFmtId="0" fontId="13" fillId="0" borderId="62" xfId="0" applyFont="1" applyFill="1" applyBorder="1" applyAlignment="1">
      <alignment horizontal="left" vertical="center" shrinkToFit="1"/>
    </xf>
    <xf numFmtId="0" fontId="0" fillId="0" borderId="60" xfId="0" applyFill="1" applyBorder="1" applyAlignment="1">
      <alignment horizontal="center" vertical="center"/>
    </xf>
    <xf numFmtId="38" fontId="0" fillId="0" borderId="60" xfId="49" applyFill="1" applyBorder="1" applyAlignment="1">
      <alignment vertical="center"/>
    </xf>
    <xf numFmtId="180" fontId="0" fillId="0" borderId="60" xfId="42" applyNumberFormat="1" applyFill="1" applyBorder="1" applyAlignment="1">
      <alignment vertical="center"/>
    </xf>
    <xf numFmtId="0" fontId="5" fillId="0" borderId="47" xfId="0" applyFont="1" applyFill="1" applyBorder="1" applyAlignment="1">
      <alignment vertical="center" wrapText="1"/>
    </xf>
    <xf numFmtId="38" fontId="0" fillId="0" borderId="60" xfId="49" applyFill="1" applyBorder="1" applyAlignment="1">
      <alignment horizontal="right" vertical="center"/>
    </xf>
    <xf numFmtId="183" fontId="0" fillId="0" borderId="83" xfId="49" applyNumberFormat="1" applyFill="1" applyBorder="1" applyAlignment="1">
      <alignment horizontal="right" vertical="center" shrinkToFit="1"/>
    </xf>
    <xf numFmtId="0" fontId="25" fillId="0" borderId="24" xfId="0" applyFont="1" applyBorder="1" applyAlignment="1">
      <alignment horizontal="center" vertical="center"/>
    </xf>
    <xf numFmtId="38" fontId="0" fillId="0" borderId="47" xfId="49" applyFont="1" applyFill="1" applyBorder="1" applyAlignment="1">
      <alignment horizontal="left" vertical="center" wrapText="1"/>
    </xf>
    <xf numFmtId="38" fontId="0" fillId="0" borderId="19" xfId="49" applyFont="1" applyFill="1" applyBorder="1" applyAlignment="1">
      <alignment horizontal="left" vertical="center" wrapText="1"/>
    </xf>
    <xf numFmtId="38" fontId="0" fillId="0" borderId="19" xfId="49" applyFont="1" applyFill="1" applyBorder="1" applyAlignment="1">
      <alignment horizontal="left" vertical="center" wrapText="1"/>
    </xf>
    <xf numFmtId="0" fontId="0" fillId="0" borderId="19" xfId="0" applyFill="1" applyBorder="1" applyAlignment="1">
      <alignment horizontal="left" vertical="center"/>
    </xf>
    <xf numFmtId="0" fontId="0" fillId="0" borderId="19" xfId="0" applyFill="1" applyBorder="1" applyAlignment="1">
      <alignment horizontal="left" vertical="center" wrapText="1"/>
    </xf>
    <xf numFmtId="0" fontId="25" fillId="0" borderId="71" xfId="0" applyFont="1" applyBorder="1" applyAlignment="1">
      <alignment horizontal="center" vertical="center"/>
    </xf>
    <xf numFmtId="38" fontId="0" fillId="0" borderId="83" xfId="49" applyFont="1" applyFill="1" applyBorder="1" applyAlignment="1">
      <alignment horizontal="left" vertical="center" wrapText="1"/>
    </xf>
    <xf numFmtId="38" fontId="0" fillId="0" borderId="14" xfId="49" applyFont="1" applyFill="1" applyBorder="1" applyAlignment="1">
      <alignment horizontal="left" vertical="center" wrapText="1"/>
    </xf>
    <xf numFmtId="38" fontId="0" fillId="0" borderId="14" xfId="49" applyFont="1" applyFill="1" applyBorder="1" applyAlignment="1">
      <alignment horizontal="left" vertical="center" wrapText="1"/>
    </xf>
    <xf numFmtId="0" fontId="0" fillId="0" borderId="14" xfId="0" applyFill="1" applyBorder="1" applyAlignment="1">
      <alignment horizontal="left" vertical="center"/>
    </xf>
    <xf numFmtId="0" fontId="0" fillId="0" borderId="14" xfId="0" applyFill="1" applyBorder="1" applyAlignment="1">
      <alignment horizontal="left" vertical="center" wrapText="1"/>
    </xf>
    <xf numFmtId="0" fontId="0" fillId="0" borderId="21" xfId="0" applyFont="1" applyBorder="1" applyAlignment="1">
      <alignment horizontal="center" vertical="distributed"/>
    </xf>
    <xf numFmtId="0" fontId="0" fillId="0" borderId="76" xfId="0" applyFill="1" applyBorder="1" applyAlignment="1">
      <alignment horizontal="left" vertical="center" indent="1" shrinkToFit="1"/>
    </xf>
    <xf numFmtId="0" fontId="0" fillId="0" borderId="37" xfId="0" applyFont="1" applyFill="1" applyBorder="1" applyAlignment="1">
      <alignment horizontal="left" vertical="center" indent="1" shrinkToFit="1"/>
    </xf>
    <xf numFmtId="38" fontId="0" fillId="0" borderId="79" xfId="49" applyFont="1" applyFill="1" applyBorder="1" applyAlignment="1">
      <alignment horizontal="left" vertical="center" wrapText="1"/>
    </xf>
    <xf numFmtId="38" fontId="0" fillId="0" borderId="78" xfId="49" applyFont="1" applyFill="1" applyBorder="1" applyAlignment="1">
      <alignment horizontal="left" vertical="center" wrapText="1"/>
    </xf>
    <xf numFmtId="0" fontId="15" fillId="0" borderId="58" xfId="0" applyFont="1" applyFill="1" applyBorder="1" applyAlignment="1">
      <alignment horizontal="center" vertical="center"/>
    </xf>
    <xf numFmtId="0" fontId="15" fillId="0" borderId="66" xfId="0" applyFont="1" applyFill="1" applyBorder="1" applyAlignment="1">
      <alignment horizontal="center" vertical="center"/>
    </xf>
    <xf numFmtId="0" fontId="0" fillId="0" borderId="84"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84" xfId="0" applyFont="1" applyBorder="1" applyAlignment="1">
      <alignment horizontal="center" vertical="center" wrapText="1"/>
    </xf>
    <xf numFmtId="0" fontId="0" fillId="0" borderId="65"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2" xfId="0" applyFill="1" applyBorder="1" applyAlignment="1">
      <alignment horizontal="center" vertical="center" shrinkToFit="1"/>
    </xf>
    <xf numFmtId="38" fontId="0" fillId="0" borderId="14" xfId="49" applyFont="1" applyFill="1" applyBorder="1" applyAlignment="1">
      <alignment horizontal="right" vertical="center"/>
    </xf>
    <xf numFmtId="49" fontId="15" fillId="0" borderId="15" xfId="0" applyNumberFormat="1" applyFont="1" applyFill="1" applyBorder="1" applyAlignment="1">
      <alignment horizontal="left" vertical="top" wrapText="1"/>
    </xf>
    <xf numFmtId="0" fontId="15" fillId="0" borderId="15" xfId="0" applyFont="1" applyFill="1" applyBorder="1" applyAlignment="1">
      <alignment horizontal="center" vertical="top" wrapText="1"/>
    </xf>
    <xf numFmtId="183" fontId="0" fillId="0" borderId="62" xfId="49" applyNumberFormat="1" applyFill="1" applyBorder="1" applyAlignment="1">
      <alignment horizontal="right" vertical="center" shrinkToFit="1"/>
    </xf>
    <xf numFmtId="0" fontId="15" fillId="0" borderId="0" xfId="0" applyFont="1" applyFill="1" applyBorder="1" applyAlignment="1">
      <alignment horizontal="left" vertical="top" wrapText="1"/>
    </xf>
    <xf numFmtId="0" fontId="14" fillId="0" borderId="15" xfId="0" applyFont="1" applyFill="1" applyBorder="1" applyAlignment="1">
      <alignment horizontal="center" vertical="center" wrapText="1" shrinkToFit="1"/>
    </xf>
    <xf numFmtId="0" fontId="15" fillId="0" borderId="66" xfId="0" applyFont="1" applyFill="1" applyBorder="1" applyAlignment="1">
      <alignment horizontal="center" vertical="center" shrinkToFit="1"/>
    </xf>
    <xf numFmtId="0" fontId="15" fillId="0" borderId="15" xfId="0" applyFont="1" applyFill="1" applyBorder="1" applyAlignment="1">
      <alignment horizontal="left" vertical="center" wrapText="1"/>
    </xf>
    <xf numFmtId="10" fontId="19" fillId="0" borderId="19" xfId="0" applyNumberFormat="1" applyFont="1" applyFill="1" applyBorder="1" applyAlignment="1">
      <alignment horizontal="center" vertical="center"/>
    </xf>
    <xf numFmtId="183" fontId="0" fillId="0" borderId="69" xfId="49" applyNumberFormat="1" applyFont="1" applyFill="1" applyBorder="1" applyAlignment="1">
      <alignment horizontal="right" vertical="center" shrinkToFit="1"/>
    </xf>
    <xf numFmtId="183" fontId="0" fillId="0" borderId="88" xfId="49" applyNumberFormat="1" applyFill="1" applyBorder="1" applyAlignment="1">
      <alignment horizontal="right" vertical="center" shrinkToFit="1"/>
    </xf>
    <xf numFmtId="0" fontId="15" fillId="0" borderId="89" xfId="0" applyFont="1" applyFill="1" applyBorder="1" applyAlignment="1">
      <alignment horizontal="left" vertical="top" wrapText="1"/>
    </xf>
    <xf numFmtId="178" fontId="0" fillId="0" borderId="60" xfId="42" applyNumberFormat="1" applyFont="1" applyFill="1" applyBorder="1" applyAlignment="1">
      <alignment horizontal="right" vertical="center" shrinkToFit="1"/>
    </xf>
    <xf numFmtId="178" fontId="0" fillId="0" borderId="47" xfId="42" applyNumberFormat="1" applyFont="1" applyFill="1" applyBorder="1" applyAlignment="1">
      <alignment horizontal="right" vertical="center"/>
    </xf>
    <xf numFmtId="179" fontId="19" fillId="0" borderId="41" xfId="0" applyNumberFormat="1" applyFont="1" applyFill="1" applyBorder="1" applyAlignment="1">
      <alignment horizontal="center" vertical="center" shrinkToFit="1"/>
    </xf>
    <xf numFmtId="179" fontId="19" fillId="0" borderId="15" xfId="0" applyNumberFormat="1" applyFont="1" applyFill="1" applyBorder="1" applyAlignment="1">
      <alignment horizontal="center" vertical="center" shrinkToFit="1"/>
    </xf>
    <xf numFmtId="179" fontId="19" fillId="0" borderId="19" xfId="0" applyNumberFormat="1" applyFont="1" applyFill="1" applyBorder="1" applyAlignment="1">
      <alignment horizontal="center" vertical="center" shrinkToFit="1"/>
    </xf>
    <xf numFmtId="3" fontId="0" fillId="0" borderId="15" xfId="0" applyNumberFormat="1" applyFill="1" applyBorder="1" applyAlignment="1">
      <alignment vertical="center"/>
    </xf>
    <xf numFmtId="0" fontId="0" fillId="0" borderId="57" xfId="0" applyFont="1" applyFill="1" applyBorder="1" applyAlignment="1">
      <alignment horizontal="left" vertical="center" indent="1" shrinkToFit="1"/>
    </xf>
    <xf numFmtId="38" fontId="13" fillId="0" borderId="63" xfId="49" applyFont="1" applyFill="1" applyBorder="1" applyAlignment="1">
      <alignment horizontal="center" vertical="center"/>
    </xf>
    <xf numFmtId="38" fontId="13" fillId="0" borderId="60" xfId="49" applyFont="1" applyFill="1" applyBorder="1" applyAlignment="1">
      <alignment horizontal="center" vertical="center"/>
    </xf>
    <xf numFmtId="38" fontId="13" fillId="0" borderId="62" xfId="49" applyFont="1" applyFill="1" applyBorder="1" applyAlignment="1">
      <alignment horizontal="center" vertical="center"/>
    </xf>
    <xf numFmtId="38" fontId="13" fillId="0" borderId="59" xfId="49" applyFont="1" applyFill="1" applyBorder="1" applyAlignment="1">
      <alignment horizontal="center" vertical="center"/>
    </xf>
    <xf numFmtId="38" fontId="13" fillId="0" borderId="47" xfId="49" applyFont="1" applyFill="1" applyBorder="1" applyAlignment="1">
      <alignment horizontal="center" vertical="center"/>
    </xf>
    <xf numFmtId="0" fontId="0" fillId="0" borderId="68" xfId="0" applyFill="1" applyBorder="1" applyAlignment="1">
      <alignment horizontal="center" vertical="center"/>
    </xf>
    <xf numFmtId="0" fontId="15" fillId="0" borderId="15" xfId="0" applyFont="1" applyFill="1" applyBorder="1" applyAlignment="1">
      <alignment vertical="top" wrapText="1"/>
    </xf>
    <xf numFmtId="0" fontId="14" fillId="0" borderId="0" xfId="0" applyFont="1" applyFill="1" applyAlignment="1">
      <alignment horizontal="left"/>
    </xf>
    <xf numFmtId="0" fontId="14" fillId="0" borderId="0" xfId="0" applyFont="1" applyAlignment="1">
      <alignment horizontal="left"/>
    </xf>
    <xf numFmtId="0" fontId="0" fillId="0" borderId="0" xfId="0" applyFont="1" applyAlignment="1">
      <alignment horizontal="left" vertical="center" wrapText="1"/>
    </xf>
    <xf numFmtId="0" fontId="0" fillId="0" borderId="27" xfId="0" applyFill="1" applyBorder="1" applyAlignment="1">
      <alignment vertical="center" shrinkToFit="1"/>
    </xf>
    <xf numFmtId="0" fontId="0" fillId="0" borderId="19" xfId="0" applyFill="1" applyBorder="1" applyAlignment="1">
      <alignment horizontal="distributed"/>
    </xf>
    <xf numFmtId="0" fontId="0" fillId="0" borderId="87" xfId="0" applyFill="1" applyBorder="1" applyAlignment="1">
      <alignment horizontal="distributed"/>
    </xf>
    <xf numFmtId="178" fontId="20" fillId="0" borderId="24" xfId="42" applyNumberFormat="1" applyFont="1" applyFill="1" applyBorder="1" applyAlignment="1">
      <alignment horizontal="center" vertical="center"/>
    </xf>
    <xf numFmtId="184" fontId="20" fillId="0" borderId="22" xfId="49" applyNumberFormat="1" applyFont="1" applyFill="1" applyBorder="1" applyAlignment="1">
      <alignment horizontal="right" vertical="center" shrinkToFit="1"/>
    </xf>
    <xf numFmtId="178" fontId="20" fillId="0" borderId="26" xfId="42" applyNumberFormat="1" applyFont="1" applyFill="1" applyBorder="1" applyAlignment="1">
      <alignment horizontal="center" vertical="center"/>
    </xf>
    <xf numFmtId="184" fontId="20" fillId="0" borderId="28" xfId="49" applyNumberFormat="1" applyFont="1" applyFill="1" applyBorder="1" applyAlignment="1">
      <alignment horizontal="right" vertical="center" shrinkToFit="1"/>
    </xf>
    <xf numFmtId="0" fontId="0" fillId="0" borderId="17" xfId="0" applyFill="1" applyBorder="1" applyAlignment="1">
      <alignment horizontal="left" vertical="center" indent="1" shrinkToFit="1"/>
    </xf>
    <xf numFmtId="0" fontId="15" fillId="0" borderId="15" xfId="0" applyFont="1" applyBorder="1" applyAlignment="1">
      <alignment horizontal="left" vertical="center" wrapText="1"/>
    </xf>
    <xf numFmtId="0" fontId="5" fillId="0" borderId="90" xfId="0" applyFont="1" applyBorder="1" applyAlignment="1">
      <alignment horizontal="center" vertical="center" wrapText="1"/>
    </xf>
    <xf numFmtId="38" fontId="0" fillId="0" borderId="19" xfId="49" applyFill="1" applyBorder="1" applyAlignment="1">
      <alignment horizontal="right" vertical="center"/>
    </xf>
    <xf numFmtId="183" fontId="0" fillId="0" borderId="67" xfId="49" applyNumberFormat="1" applyFont="1" applyFill="1" applyBorder="1" applyAlignment="1">
      <alignment horizontal="right" vertical="center" shrinkToFit="1"/>
    </xf>
    <xf numFmtId="178" fontId="0" fillId="0" borderId="91" xfId="42" applyNumberFormat="1" applyFont="1" applyFill="1" applyBorder="1" applyAlignment="1">
      <alignment horizontal="right" vertical="center" shrinkToFit="1"/>
    </xf>
    <xf numFmtId="183" fontId="0" fillId="0" borderId="11" xfId="49" applyNumberFormat="1" applyFont="1" applyFill="1" applyBorder="1" applyAlignment="1">
      <alignment horizontal="right" vertical="center"/>
    </xf>
    <xf numFmtId="183" fontId="0" fillId="0" borderId="11" xfId="49" applyNumberFormat="1" applyFont="1" applyFill="1" applyBorder="1" applyAlignment="1">
      <alignment vertical="center"/>
    </xf>
    <xf numFmtId="178" fontId="0" fillId="0" borderId="92" xfId="42" applyNumberFormat="1" applyFont="1" applyFill="1" applyBorder="1" applyAlignment="1">
      <alignment horizontal="right" vertical="center" shrinkToFit="1"/>
    </xf>
    <xf numFmtId="178" fontId="0" fillId="0" borderId="38" xfId="42" applyNumberFormat="1" applyFont="1" applyFill="1" applyBorder="1" applyAlignment="1">
      <alignment horizontal="center" vertical="center" shrinkToFit="1"/>
    </xf>
    <xf numFmtId="183" fontId="0" fillId="0" borderId="51" xfId="49" applyNumberFormat="1" applyFont="1" applyFill="1" applyBorder="1" applyAlignment="1">
      <alignment horizontal="right" vertical="center" shrinkToFit="1"/>
    </xf>
    <xf numFmtId="183" fontId="0" fillId="0" borderId="40" xfId="49" applyNumberFormat="1" applyFont="1" applyFill="1" applyBorder="1" applyAlignment="1">
      <alignment horizontal="right" vertical="center" shrinkToFit="1"/>
    </xf>
    <xf numFmtId="178" fontId="0" fillId="0" borderId="67" xfId="42" applyNumberFormat="1" applyFont="1" applyFill="1" applyBorder="1" applyAlignment="1">
      <alignment horizontal="center" vertical="center" shrinkToFit="1"/>
    </xf>
    <xf numFmtId="184" fontId="19" fillId="0" borderId="20" xfId="49" applyNumberFormat="1" applyFont="1" applyFill="1" applyBorder="1" applyAlignment="1">
      <alignment horizontal="right" vertical="center" shrinkToFit="1"/>
    </xf>
    <xf numFmtId="38" fontId="19" fillId="0" borderId="13" xfId="49" applyFont="1" applyFill="1" applyBorder="1" applyAlignment="1">
      <alignment horizontal="right" vertical="center"/>
    </xf>
    <xf numFmtId="184" fontId="19" fillId="0" borderId="12" xfId="49" applyNumberFormat="1" applyFont="1" applyFill="1" applyBorder="1" applyAlignment="1">
      <alignment horizontal="right" vertical="center" shrinkToFit="1"/>
    </xf>
    <xf numFmtId="38" fontId="19" fillId="0" borderId="88" xfId="49" applyFont="1" applyFill="1" applyBorder="1" applyAlignment="1">
      <alignment horizontal="right" vertical="center"/>
    </xf>
    <xf numFmtId="184" fontId="19" fillId="0" borderId="72" xfId="49" applyNumberFormat="1" applyFont="1" applyFill="1" applyBorder="1" applyAlignment="1">
      <alignment horizontal="right" vertical="center" shrinkToFit="1"/>
    </xf>
    <xf numFmtId="178" fontId="19" fillId="0" borderId="13" xfId="42" applyNumberFormat="1" applyFont="1" applyFill="1" applyBorder="1" applyAlignment="1">
      <alignment horizontal="center" vertical="center"/>
    </xf>
    <xf numFmtId="184" fontId="19" fillId="0" borderId="13" xfId="49" applyNumberFormat="1" applyFont="1" applyFill="1" applyBorder="1" applyAlignment="1">
      <alignment horizontal="right" vertical="center" shrinkToFit="1"/>
    </xf>
    <xf numFmtId="183" fontId="0" fillId="0" borderId="69" xfId="49" applyNumberFormat="1" applyFill="1" applyBorder="1" applyAlignment="1">
      <alignment horizontal="right" vertical="center" shrinkToFit="1"/>
    </xf>
    <xf numFmtId="178" fontId="0" fillId="0" borderId="91" xfId="42" applyNumberFormat="1" applyFont="1" applyFill="1" applyBorder="1" applyAlignment="1">
      <alignment horizontal="right" vertical="center"/>
    </xf>
    <xf numFmtId="0" fontId="0" fillId="0" borderId="38" xfId="0" applyFont="1" applyFill="1" applyBorder="1" applyAlignment="1">
      <alignment horizontal="left" vertical="center" indent="1" shrinkToFit="1"/>
    </xf>
    <xf numFmtId="38" fontId="0" fillId="0" borderId="20" xfId="49" applyFont="1" applyFill="1" applyBorder="1" applyAlignment="1">
      <alignment horizontal="left" vertical="center" wrapText="1"/>
    </xf>
    <xf numFmtId="0" fontId="0" fillId="0" borderId="13" xfId="0" applyFill="1" applyBorder="1" applyAlignment="1">
      <alignment horizontal="left" vertical="center"/>
    </xf>
    <xf numFmtId="38" fontId="0" fillId="0" borderId="89" xfId="49" applyFill="1" applyBorder="1" applyAlignment="1">
      <alignment horizontal="right" vertical="center"/>
    </xf>
    <xf numFmtId="38" fontId="0" fillId="0" borderId="67" xfId="49" applyFill="1" applyBorder="1" applyAlignment="1">
      <alignment horizontal="right" vertical="center"/>
    </xf>
    <xf numFmtId="38" fontId="0" fillId="0" borderId="86" xfId="49" applyFill="1" applyBorder="1" applyAlignment="1">
      <alignment horizontal="right" vertical="center"/>
    </xf>
    <xf numFmtId="0" fontId="0" fillId="0" borderId="93" xfId="0" applyFont="1" applyFill="1" applyBorder="1" applyAlignment="1">
      <alignment horizontal="left" vertical="center" indent="1" shrinkToFit="1"/>
    </xf>
    <xf numFmtId="0" fontId="15" fillId="0" borderId="40" xfId="0" applyFont="1" applyFill="1" applyBorder="1" applyAlignment="1">
      <alignment horizontal="center" vertical="distributed"/>
    </xf>
    <xf numFmtId="0" fontId="15" fillId="0" borderId="67" xfId="0" applyFont="1" applyFill="1" applyBorder="1" applyAlignment="1">
      <alignment horizontal="center" vertical="distributed"/>
    </xf>
    <xf numFmtId="0" fontId="15" fillId="0" borderId="67" xfId="0" applyFont="1" applyFill="1" applyBorder="1" applyAlignment="1">
      <alignment horizontal="left" vertical="top" wrapText="1"/>
    </xf>
    <xf numFmtId="183" fontId="0" fillId="0" borderId="67" xfId="49" applyNumberFormat="1" applyFont="1" applyFill="1" applyBorder="1" applyAlignment="1">
      <alignment horizontal="center" vertical="center" shrinkToFit="1"/>
    </xf>
    <xf numFmtId="183" fontId="0" fillId="0" borderId="89" xfId="49" applyNumberFormat="1" applyFont="1" applyFill="1" applyBorder="1" applyAlignment="1">
      <alignment horizontal="center" vertical="center" shrinkToFit="1"/>
    </xf>
    <xf numFmtId="10" fontId="0" fillId="0" borderId="67" xfId="42" applyNumberFormat="1" applyFont="1" applyFill="1" applyBorder="1" applyAlignment="1">
      <alignment horizontal="center" vertical="center" shrinkToFit="1"/>
    </xf>
    <xf numFmtId="38" fontId="0" fillId="0" borderId="67" xfId="49" applyFont="1" applyFill="1" applyBorder="1" applyAlignment="1">
      <alignment horizontal="center" vertical="center" shrinkToFit="1"/>
    </xf>
    <xf numFmtId="0" fontId="0" fillId="0" borderId="51" xfId="0" applyFont="1" applyFill="1" applyBorder="1" applyAlignment="1">
      <alignment horizontal="left" vertical="center" indent="1" shrinkToFit="1"/>
    </xf>
    <xf numFmtId="38" fontId="0" fillId="0" borderId="69"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51" xfId="49" applyFont="1" applyFill="1" applyBorder="1" applyAlignment="1">
      <alignment horizontal="center" vertical="center"/>
    </xf>
    <xf numFmtId="0" fontId="14" fillId="0" borderId="67" xfId="0" applyFont="1" applyFill="1" applyBorder="1" applyAlignment="1">
      <alignment horizontal="center" vertical="center" wrapText="1"/>
    </xf>
    <xf numFmtId="0" fontId="15" fillId="0" borderId="70" xfId="0" applyFont="1" applyFill="1" applyBorder="1" applyAlignment="1">
      <alignment horizontal="center" vertical="center"/>
    </xf>
    <xf numFmtId="38" fontId="0" fillId="0" borderId="41" xfId="0" applyNumberFormat="1" applyFill="1" applyBorder="1" applyAlignment="1">
      <alignment horizontal="center" vertical="center"/>
    </xf>
    <xf numFmtId="0" fontId="0" fillId="0" borderId="15" xfId="0" applyFill="1" applyBorder="1" applyAlignment="1">
      <alignment horizontal="center" vertical="center" shrinkToFit="1"/>
    </xf>
    <xf numFmtId="38" fontId="0" fillId="0" borderId="59" xfId="0" applyNumberFormat="1" applyFill="1" applyBorder="1" applyAlignment="1">
      <alignment horizontal="center" vertical="center"/>
    </xf>
    <xf numFmtId="0" fontId="0" fillId="0" borderId="28" xfId="0" applyBorder="1" applyAlignment="1">
      <alignment horizontal="center" vertical="center" wrapText="1"/>
    </xf>
    <xf numFmtId="0" fontId="0" fillId="0" borderId="23" xfId="0" applyBorder="1" applyAlignment="1">
      <alignment horizontal="center" vertical="center" wrapText="1"/>
    </xf>
    <xf numFmtId="38" fontId="0" fillId="0" borderId="12" xfId="49" applyFont="1" applyFill="1" applyBorder="1" applyAlignment="1">
      <alignment horizontal="center" vertical="center"/>
    </xf>
    <xf numFmtId="0" fontId="0" fillId="0" borderId="11" xfId="0" applyFill="1" applyBorder="1" applyAlignment="1">
      <alignment horizontal="center" vertical="center"/>
    </xf>
    <xf numFmtId="38" fontId="0" fillId="0" borderId="84" xfId="49" applyFont="1" applyBorder="1" applyAlignment="1">
      <alignment horizontal="center" vertical="center"/>
    </xf>
    <xf numFmtId="0" fontId="25" fillId="33" borderId="0" xfId="0" applyFont="1" applyFill="1" applyBorder="1" applyAlignment="1">
      <alignment/>
    </xf>
    <xf numFmtId="0" fontId="25" fillId="33" borderId="0" xfId="0" applyFont="1" applyFill="1" applyAlignment="1">
      <alignment/>
    </xf>
    <xf numFmtId="38" fontId="19" fillId="0" borderId="46" xfId="49" applyFont="1" applyFill="1" applyBorder="1" applyAlignment="1">
      <alignment horizontal="center" vertical="center" wrapText="1"/>
    </xf>
    <xf numFmtId="0" fontId="19" fillId="0" borderId="37" xfId="0" applyFont="1" applyFill="1" applyBorder="1" applyAlignment="1">
      <alignment vertical="center"/>
    </xf>
    <xf numFmtId="0" fontId="19" fillId="0" borderId="76" xfId="0" applyFont="1" applyFill="1" applyBorder="1" applyAlignment="1">
      <alignment vertical="center"/>
    </xf>
    <xf numFmtId="0" fontId="19" fillId="0" borderId="27" xfId="0" applyFont="1" applyFill="1" applyBorder="1" applyAlignment="1">
      <alignment vertical="center"/>
    </xf>
    <xf numFmtId="178" fontId="20" fillId="0" borderId="22" xfId="42" applyNumberFormat="1" applyFont="1" applyBorder="1" applyAlignment="1">
      <alignment horizontal="right" vertical="center" shrinkToFit="1"/>
    </xf>
    <xf numFmtId="184" fontId="19" fillId="0" borderId="51" xfId="49" applyNumberFormat="1" applyFont="1" applyFill="1" applyBorder="1" applyAlignment="1">
      <alignment horizontal="right" vertical="center" shrinkToFit="1"/>
    </xf>
    <xf numFmtId="178" fontId="19" fillId="0" borderId="40" xfId="42" applyNumberFormat="1" applyFont="1" applyFill="1" applyBorder="1" applyAlignment="1">
      <alignment horizontal="center" vertical="center"/>
    </xf>
    <xf numFmtId="0" fontId="5" fillId="0" borderId="0" xfId="0" applyFont="1" applyFill="1" applyAlignment="1">
      <alignment horizontal="left" shrinkToFit="1"/>
    </xf>
    <xf numFmtId="0" fontId="0" fillId="34" borderId="0" xfId="0" applyFill="1" applyAlignment="1">
      <alignment horizontal="right"/>
    </xf>
    <xf numFmtId="38" fontId="0" fillId="0" borderId="19" xfId="49" applyFont="1" applyFill="1" applyBorder="1" applyAlignment="1">
      <alignment horizontal="center" vertical="center" shrinkToFit="1"/>
    </xf>
    <xf numFmtId="0" fontId="34" fillId="33" borderId="0" xfId="0" applyFont="1" applyFill="1" applyBorder="1" applyAlignment="1">
      <alignment/>
    </xf>
    <xf numFmtId="0" fontId="34" fillId="33" borderId="0" xfId="0" applyFont="1" applyFill="1" applyAlignment="1">
      <alignment/>
    </xf>
    <xf numFmtId="183" fontId="0" fillId="0" borderId="46" xfId="49" applyNumberFormat="1" applyFont="1" applyFill="1" applyBorder="1" applyAlignment="1">
      <alignment horizontal="right" vertical="center" shrinkToFit="1"/>
    </xf>
    <xf numFmtId="0" fontId="0" fillId="0" borderId="0" xfId="0" applyFont="1" applyFill="1" applyAlignment="1">
      <alignment horizontal="distributed"/>
    </xf>
    <xf numFmtId="0" fontId="0" fillId="0" borderId="0" xfId="0" applyFont="1" applyFill="1" applyAlignment="1">
      <alignment horizontal="distributed"/>
    </xf>
    <xf numFmtId="0" fontId="0" fillId="0" borderId="76" xfId="0" applyFont="1" applyFill="1" applyBorder="1" applyAlignment="1">
      <alignment horizontal="left" vertical="center" indent="1" shrinkToFit="1"/>
    </xf>
    <xf numFmtId="38" fontId="13" fillId="0" borderId="40" xfId="49" applyFont="1" applyFill="1" applyBorder="1" applyAlignment="1">
      <alignment horizontal="center" vertical="center"/>
    </xf>
    <xf numFmtId="38" fontId="13" fillId="0" borderId="67" xfId="49" applyFont="1" applyFill="1" applyBorder="1" applyAlignment="1">
      <alignment horizontal="center" vertical="center"/>
    </xf>
    <xf numFmtId="38" fontId="13" fillId="0" borderId="88" xfId="49" applyFont="1" applyFill="1" applyBorder="1" applyAlignment="1">
      <alignment horizontal="center" vertical="center"/>
    </xf>
    <xf numFmtId="38" fontId="13" fillId="0" borderId="69" xfId="49" applyFont="1" applyFill="1" applyBorder="1" applyAlignment="1">
      <alignment horizontal="center" vertical="center"/>
    </xf>
    <xf numFmtId="38" fontId="13" fillId="0" borderId="86" xfId="49" applyFont="1" applyFill="1" applyBorder="1" applyAlignment="1">
      <alignment horizontal="center" vertical="center"/>
    </xf>
    <xf numFmtId="0" fontId="20" fillId="0" borderId="76" xfId="0" applyFont="1" applyFill="1" applyBorder="1" applyAlignment="1">
      <alignment horizontal="left" vertical="center" indent="1" shrinkToFit="1"/>
    </xf>
    <xf numFmtId="38" fontId="19" fillId="0" borderId="76" xfId="49" applyFont="1" applyFill="1" applyBorder="1" applyAlignment="1">
      <alignment horizontal="center" vertical="center"/>
    </xf>
    <xf numFmtId="0" fontId="19" fillId="0" borderId="94" xfId="0" applyFont="1" applyFill="1" applyBorder="1" applyAlignment="1">
      <alignment horizontal="center" vertical="center"/>
    </xf>
    <xf numFmtId="0" fontId="19" fillId="0" borderId="89" xfId="0" applyFont="1" applyFill="1" applyBorder="1" applyAlignment="1">
      <alignment horizontal="center" vertical="center"/>
    </xf>
    <xf numFmtId="0" fontId="19" fillId="0" borderId="91" xfId="0" applyFont="1" applyFill="1" applyBorder="1" applyAlignment="1">
      <alignment horizontal="center" vertical="center"/>
    </xf>
    <xf numFmtId="10" fontId="19" fillId="0" borderId="94" xfId="0" applyNumberFormat="1" applyFont="1" applyFill="1" applyBorder="1" applyAlignment="1">
      <alignment horizontal="center" vertical="center" wrapText="1"/>
    </xf>
    <xf numFmtId="10" fontId="19" fillId="0" borderId="89" xfId="0" applyNumberFormat="1" applyFont="1" applyFill="1" applyBorder="1" applyAlignment="1">
      <alignment horizontal="center" vertical="center" wrapText="1"/>
    </xf>
    <xf numFmtId="10" fontId="19" fillId="0" borderId="91" xfId="0" applyNumberFormat="1" applyFont="1" applyFill="1" applyBorder="1" applyAlignment="1">
      <alignment horizontal="center" vertical="center" wrapText="1"/>
    </xf>
    <xf numFmtId="38" fontId="19" fillId="0" borderId="94" xfId="49" applyFont="1" applyFill="1" applyBorder="1" applyAlignment="1">
      <alignment horizontal="center" vertical="center"/>
    </xf>
    <xf numFmtId="38" fontId="19" fillId="0" borderId="89" xfId="49" applyFont="1" applyFill="1" applyBorder="1" applyAlignment="1">
      <alignment horizontal="center" vertical="center"/>
    </xf>
    <xf numFmtId="38" fontId="19" fillId="0" borderId="91" xfId="49" applyFont="1" applyFill="1" applyBorder="1" applyAlignment="1">
      <alignment horizontal="center" vertical="center"/>
    </xf>
    <xf numFmtId="38" fontId="19" fillId="0" borderId="83" xfId="49" applyFont="1" applyFill="1" applyBorder="1" applyAlignment="1">
      <alignment horizontal="center" vertical="center" shrinkToFit="1"/>
    </xf>
    <xf numFmtId="38" fontId="19" fillId="0" borderId="86" xfId="49" applyFont="1" applyFill="1" applyBorder="1" applyAlignment="1">
      <alignment horizontal="center" vertical="center" shrinkToFit="1"/>
    </xf>
    <xf numFmtId="0" fontId="20" fillId="0" borderId="57" xfId="0" applyFont="1" applyFill="1" applyBorder="1" applyAlignment="1">
      <alignment horizontal="left" vertical="center" indent="1" shrinkToFit="1"/>
    </xf>
    <xf numFmtId="38" fontId="19" fillId="0" borderId="57" xfId="49"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47" xfId="0" applyFont="1" applyFill="1" applyBorder="1" applyAlignment="1">
      <alignment horizontal="center" vertical="center"/>
    </xf>
    <xf numFmtId="10" fontId="19" fillId="0" borderId="59" xfId="0" applyNumberFormat="1" applyFont="1" applyFill="1" applyBorder="1" applyAlignment="1">
      <alignment horizontal="center" vertical="center" wrapText="1"/>
    </xf>
    <xf numFmtId="10" fontId="19" fillId="0" borderId="60" xfId="0" applyNumberFormat="1" applyFont="1" applyFill="1" applyBorder="1" applyAlignment="1">
      <alignment horizontal="center" vertical="center" wrapText="1"/>
    </xf>
    <xf numFmtId="10" fontId="19" fillId="0" borderId="47" xfId="0" applyNumberFormat="1" applyFont="1" applyFill="1" applyBorder="1" applyAlignment="1">
      <alignment horizontal="center" vertical="center" wrapText="1"/>
    </xf>
    <xf numFmtId="38" fontId="19" fillId="0" borderId="59" xfId="49" applyFont="1" applyFill="1" applyBorder="1" applyAlignment="1">
      <alignment horizontal="center" vertical="center"/>
    </xf>
    <xf numFmtId="38" fontId="19" fillId="0" borderId="60" xfId="49" applyFont="1" applyFill="1" applyBorder="1" applyAlignment="1">
      <alignment horizontal="center" vertical="center"/>
    </xf>
    <xf numFmtId="38" fontId="19" fillId="0" borderId="47" xfId="49" applyFont="1" applyFill="1" applyBorder="1" applyAlignment="1">
      <alignment horizontal="center" vertical="center"/>
    </xf>
    <xf numFmtId="38" fontId="19" fillId="0" borderId="63" xfId="49" applyFont="1" applyFill="1" applyBorder="1" applyAlignment="1">
      <alignment horizontal="center" vertical="center" shrinkToFit="1"/>
    </xf>
    <xf numFmtId="38" fontId="19" fillId="0" borderId="47" xfId="49" applyFont="1" applyFill="1" applyBorder="1" applyAlignment="1">
      <alignment horizontal="center" vertical="center" shrinkToFit="1"/>
    </xf>
    <xf numFmtId="0" fontId="0" fillId="0" borderId="0" xfId="0" applyFill="1" applyAlignment="1">
      <alignment horizontal="right"/>
    </xf>
    <xf numFmtId="0" fontId="0" fillId="0" borderId="64" xfId="0" applyBorder="1" applyAlignment="1">
      <alignment horizontal="left"/>
    </xf>
    <xf numFmtId="0" fontId="25" fillId="0" borderId="0" xfId="0" applyFont="1" applyBorder="1" applyAlignment="1">
      <alignment/>
    </xf>
    <xf numFmtId="0" fontId="25" fillId="0" borderId="0" xfId="0" applyFont="1" applyAlignment="1">
      <alignment/>
    </xf>
    <xf numFmtId="0" fontId="15" fillId="0" borderId="0" xfId="0" applyFont="1" applyBorder="1" applyAlignment="1">
      <alignment vertical="top"/>
    </xf>
    <xf numFmtId="0" fontId="15" fillId="0" borderId="0" xfId="0" applyFont="1" applyBorder="1" applyAlignment="1">
      <alignment vertical="center"/>
    </xf>
    <xf numFmtId="0" fontId="13" fillId="0" borderId="74" xfId="0" applyFont="1" applyBorder="1" applyAlignment="1">
      <alignment horizontal="center" vertical="center"/>
    </xf>
    <xf numFmtId="0" fontId="13" fillId="0" borderId="71" xfId="0" applyFont="1" applyBorder="1" applyAlignment="1">
      <alignment horizontal="center" vertical="center"/>
    </xf>
    <xf numFmtId="0" fontId="13" fillId="0" borderId="42" xfId="0" applyFont="1" applyBorder="1" applyAlignment="1">
      <alignment horizontal="center" vertical="center"/>
    </xf>
    <xf numFmtId="0" fontId="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30" xfId="0" applyFont="1" applyBorder="1" applyAlignment="1">
      <alignment horizontal="center" vertical="center"/>
    </xf>
    <xf numFmtId="0" fontId="13" fillId="0" borderId="64" xfId="0" applyFont="1" applyBorder="1" applyAlignment="1">
      <alignment horizontal="center" vertical="center"/>
    </xf>
    <xf numFmtId="0" fontId="5" fillId="0" borderId="9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29" xfId="0" applyFont="1" applyBorder="1" applyAlignment="1">
      <alignment horizontal="center" vertical="distributed"/>
    </xf>
    <xf numFmtId="0" fontId="0" fillId="0" borderId="76" xfId="0" applyFont="1" applyBorder="1" applyAlignment="1">
      <alignment horizontal="center" vertical="distributed"/>
    </xf>
    <xf numFmtId="0" fontId="0" fillId="0" borderId="30" xfId="0" applyBorder="1" applyAlignment="1">
      <alignment horizontal="distributed" vertical="distributed"/>
    </xf>
    <xf numFmtId="0" fontId="15" fillId="0" borderId="29" xfId="0" applyFont="1" applyBorder="1" applyAlignment="1">
      <alignment horizontal="center" vertical="center"/>
    </xf>
    <xf numFmtId="0" fontId="0" fillId="0" borderId="30" xfId="0" applyBorder="1" applyAlignment="1">
      <alignment horizontal="center" vertical="center"/>
    </xf>
    <xf numFmtId="0" fontId="0" fillId="0" borderId="7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distributed" vertical="distributed"/>
    </xf>
    <xf numFmtId="0" fontId="0" fillId="0" borderId="0" xfId="0" applyAlignment="1">
      <alignment horizontal="distributed"/>
    </xf>
    <xf numFmtId="0" fontId="0" fillId="33" borderId="0" xfId="0" applyFill="1" applyBorder="1" applyAlignment="1">
      <alignment vertical="top"/>
    </xf>
    <xf numFmtId="0" fontId="0" fillId="33" borderId="0" xfId="0" applyFill="1" applyBorder="1" applyAlignment="1">
      <alignment vertical="center"/>
    </xf>
    <xf numFmtId="0" fontId="20" fillId="33" borderId="31" xfId="0" applyFont="1" applyFill="1" applyBorder="1" applyAlignment="1">
      <alignment horizontal="center" vertical="center"/>
    </xf>
    <xf numFmtId="0" fontId="19" fillId="33" borderId="31" xfId="0" applyFont="1" applyFill="1" applyBorder="1" applyAlignment="1">
      <alignment horizontal="center" vertical="center"/>
    </xf>
    <xf numFmtId="0" fontId="19" fillId="33" borderId="32" xfId="0" applyFont="1" applyFill="1" applyBorder="1" applyAlignment="1">
      <alignment horizontal="center" vertical="center"/>
    </xf>
    <xf numFmtId="0" fontId="19" fillId="33" borderId="32" xfId="0" applyFont="1" applyFill="1" applyBorder="1" applyAlignment="1">
      <alignment horizontal="distributed" vertical="center"/>
    </xf>
    <xf numFmtId="0" fontId="20" fillId="33" borderId="61" xfId="0" applyFont="1" applyFill="1" applyBorder="1" applyAlignment="1">
      <alignment horizontal="center" vertical="center"/>
    </xf>
    <xf numFmtId="0" fontId="19" fillId="33" borderId="29" xfId="0" applyFont="1" applyFill="1" applyBorder="1" applyAlignment="1">
      <alignment horizontal="center" vertical="distributed"/>
    </xf>
    <xf numFmtId="0" fontId="19" fillId="33" borderId="30" xfId="0" applyFont="1" applyFill="1" applyBorder="1" applyAlignment="1">
      <alignment horizontal="distributed" vertical="distributed"/>
    </xf>
    <xf numFmtId="0" fontId="32" fillId="33" borderId="29" xfId="0" applyFont="1" applyFill="1" applyBorder="1" applyAlignment="1">
      <alignment horizontal="center" vertical="center" wrapText="1"/>
    </xf>
    <xf numFmtId="0" fontId="32" fillId="33" borderId="30" xfId="0" applyFont="1" applyFill="1" applyBorder="1" applyAlignment="1">
      <alignment horizontal="center" vertical="center" wrapText="1"/>
    </xf>
    <xf numFmtId="38" fontId="19" fillId="33" borderId="61" xfId="49" applyFont="1" applyFill="1" applyBorder="1" applyAlignment="1">
      <alignment horizontal="center" vertical="center"/>
    </xf>
    <xf numFmtId="0" fontId="0" fillId="0" borderId="32" xfId="0" applyBorder="1" applyAlignment="1">
      <alignment horizontal="center" vertical="center"/>
    </xf>
    <xf numFmtId="0" fontId="7" fillId="33" borderId="0" xfId="0" applyFont="1" applyFill="1" applyAlignment="1">
      <alignment horizontal="left"/>
    </xf>
    <xf numFmtId="0" fontId="7" fillId="0" borderId="0" xfId="0" applyFont="1" applyAlignment="1">
      <alignment horizontal="left"/>
    </xf>
    <xf numFmtId="0" fontId="0" fillId="0" borderId="49" xfId="0" applyBorder="1" applyAlignment="1">
      <alignment horizontal="left"/>
    </xf>
    <xf numFmtId="0" fontId="33" fillId="0" borderId="0" xfId="0" applyFont="1" applyAlignment="1">
      <alignment horizontal="left" vertical="center" indent="1"/>
    </xf>
    <xf numFmtId="0" fontId="33" fillId="0" borderId="0" xfId="0" applyFont="1" applyAlignment="1">
      <alignment horizontal="left" vertical="center"/>
    </xf>
    <xf numFmtId="0" fontId="0" fillId="0" borderId="49" xfId="0" applyBorder="1" applyAlignment="1">
      <alignment horizontal="left" vertical="center" indent="1"/>
    </xf>
    <xf numFmtId="0" fontId="21" fillId="0" borderId="64" xfId="0" applyFont="1" applyBorder="1" applyAlignment="1">
      <alignment horizontal="left" vertical="distributed"/>
    </xf>
    <xf numFmtId="0" fontId="0" fillId="0" borderId="29" xfId="0" applyFont="1" applyBorder="1" applyAlignment="1">
      <alignment horizontal="left" vertical="center" indent="1" shrinkToFit="1"/>
    </xf>
    <xf numFmtId="0" fontId="0" fillId="0" borderId="30" xfId="0" applyFont="1" applyBorder="1" applyAlignment="1">
      <alignment horizontal="left" vertical="center" indent="1" shrinkToFit="1"/>
    </xf>
    <xf numFmtId="0" fontId="25" fillId="0" borderId="61"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0" fillId="0" borderId="61" xfId="0" applyFont="1" applyBorder="1" applyAlignment="1">
      <alignment horizontal="center" vertical="center" shrinkToFit="1"/>
    </xf>
    <xf numFmtId="0" fontId="0" fillId="0" borderId="32" xfId="0" applyBorder="1" applyAlignment="1">
      <alignment horizontal="center" vertical="center" shrinkToFit="1"/>
    </xf>
    <xf numFmtId="0" fontId="0" fillId="0" borderId="61" xfId="0" applyBorder="1" applyAlignment="1">
      <alignment horizontal="center" vertical="center" shrinkToFit="1"/>
    </xf>
    <xf numFmtId="0" fontId="0" fillId="0" borderId="31" xfId="0" applyBorder="1" applyAlignment="1">
      <alignment horizontal="center" vertical="center" shrinkToFit="1"/>
    </xf>
    <xf numFmtId="0" fontId="28" fillId="0" borderId="0" xfId="0" applyFont="1" applyAlignment="1">
      <alignment horizontal="left" vertical="center"/>
    </xf>
    <xf numFmtId="0" fontId="0" fillId="0" borderId="0" xfId="0" applyBorder="1" applyAlignment="1">
      <alignment horizontal="left"/>
    </xf>
    <xf numFmtId="0" fontId="31" fillId="0" borderId="49" xfId="0" applyFont="1" applyBorder="1" applyAlignment="1">
      <alignment horizontal="left"/>
    </xf>
    <xf numFmtId="0" fontId="0" fillId="0" borderId="30" xfId="0" applyFont="1" applyBorder="1" applyAlignment="1">
      <alignment horizontal="center" vertical="distributed"/>
    </xf>
    <xf numFmtId="0" fontId="5" fillId="0" borderId="96"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8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64" xfId="0" applyFont="1" applyBorder="1" applyAlignment="1">
      <alignment horizontal="center" vertical="center"/>
    </xf>
    <xf numFmtId="0" fontId="0" fillId="0" borderId="97" xfId="0" applyBorder="1" applyAlignment="1">
      <alignment horizontal="center" wrapText="1"/>
    </xf>
    <xf numFmtId="0" fontId="0" fillId="0" borderId="0" xfId="0" applyAlignment="1">
      <alignment horizontal="left"/>
    </xf>
    <xf numFmtId="0" fontId="0" fillId="0" borderId="64" xfId="0" applyBorder="1" applyAlignment="1">
      <alignment horizontal="left" vertical="top"/>
    </xf>
    <xf numFmtId="0" fontId="0" fillId="0" borderId="64" xfId="0" applyFont="1" applyBorder="1" applyAlignment="1">
      <alignment horizontal="left" vertical="top"/>
    </xf>
    <xf numFmtId="0" fontId="0" fillId="0" borderId="64" xfId="0" applyBorder="1" applyAlignment="1">
      <alignment horizontal="distributed"/>
    </xf>
    <xf numFmtId="0" fontId="0" fillId="0" borderId="0" xfId="0" applyFont="1" applyFill="1" applyAlignment="1">
      <alignment horizontal="left"/>
    </xf>
    <xf numFmtId="0" fontId="25" fillId="0" borderId="0" xfId="0" applyFont="1" applyAlignment="1">
      <alignment horizontal="left" vertical="center"/>
    </xf>
    <xf numFmtId="0" fontId="13" fillId="0" borderId="61" xfId="0" applyFont="1" applyBorder="1" applyAlignment="1">
      <alignment horizontal="center" vertical="center"/>
    </xf>
    <xf numFmtId="0" fontId="13" fillId="0" borderId="31"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98" xfId="0" applyFont="1" applyBorder="1" applyAlignment="1">
      <alignment horizontal="center" vertical="top" wrapText="1"/>
    </xf>
    <xf numFmtId="0" fontId="0" fillId="0" borderId="64" xfId="0" applyFont="1" applyBorder="1" applyAlignment="1">
      <alignment horizontal="center" vertical="top" wrapText="1"/>
    </xf>
    <xf numFmtId="0" fontId="0" fillId="0" borderId="99" xfId="0" applyFont="1" applyBorder="1" applyAlignment="1">
      <alignment horizontal="center" vertical="top" wrapText="1"/>
    </xf>
    <xf numFmtId="0" fontId="0" fillId="0" borderId="29"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61" xfId="0" applyFont="1" applyBorder="1" applyAlignment="1">
      <alignment horizontal="center" vertical="top" wrapText="1"/>
    </xf>
    <xf numFmtId="0" fontId="0" fillId="0" borderId="31" xfId="0" applyFont="1" applyBorder="1" applyAlignment="1">
      <alignment horizontal="center" vertical="top" wrapText="1"/>
    </xf>
    <xf numFmtId="0" fontId="0" fillId="0" borderId="32" xfId="0" applyFont="1" applyBorder="1" applyAlignment="1">
      <alignment horizontal="center" vertical="top" wrapText="1"/>
    </xf>
    <xf numFmtId="0" fontId="0" fillId="0" borderId="81" xfId="0" applyFont="1" applyBorder="1" applyAlignment="1">
      <alignment horizontal="center" vertical="top" wrapText="1"/>
    </xf>
    <xf numFmtId="0" fontId="0" fillId="0" borderId="77" xfId="0" applyFont="1" applyBorder="1" applyAlignment="1">
      <alignment horizontal="center" vertical="top" wrapText="1"/>
    </xf>
    <xf numFmtId="0" fontId="0" fillId="0" borderId="78" xfId="0" applyFont="1" applyBorder="1" applyAlignment="1">
      <alignment horizontal="center" vertical="top" wrapText="1"/>
    </xf>
    <xf numFmtId="0" fontId="0" fillId="0" borderId="46" xfId="0" applyFont="1" applyBorder="1" applyAlignment="1">
      <alignment horizontal="center" vertical="top"/>
    </xf>
    <xf numFmtId="0" fontId="0" fillId="0" borderId="75" xfId="0" applyFont="1" applyBorder="1" applyAlignment="1">
      <alignment horizontal="center" vertical="top"/>
    </xf>
    <xf numFmtId="0" fontId="0" fillId="0" borderId="66" xfId="0" applyFont="1" applyBorder="1" applyAlignment="1">
      <alignment horizontal="center" vertical="top"/>
    </xf>
    <xf numFmtId="0" fontId="11" fillId="0" borderId="64" xfId="0" applyFont="1" applyBorder="1" applyAlignment="1">
      <alignment horizontal="left" vertical="distributed"/>
    </xf>
    <xf numFmtId="0" fontId="0" fillId="0" borderId="0" xfId="0" applyFont="1" applyAlignment="1">
      <alignment horizontal="left"/>
    </xf>
    <xf numFmtId="0" fontId="13" fillId="0" borderId="29" xfId="0" applyFont="1" applyBorder="1" applyAlignment="1">
      <alignment vertical="center"/>
    </xf>
    <xf numFmtId="0" fontId="0" fillId="0" borderId="76" xfId="0" applyBorder="1" applyAlignment="1">
      <alignment vertical="center"/>
    </xf>
    <xf numFmtId="0" fontId="0" fillId="0" borderId="30" xfId="0" applyBorder="1" applyAlignment="1">
      <alignment vertical="center"/>
    </xf>
    <xf numFmtId="0" fontId="15" fillId="0" borderId="86" xfId="0" applyFont="1" applyBorder="1" applyAlignment="1">
      <alignment vertical="center" textRotation="255"/>
    </xf>
    <xf numFmtId="0" fontId="15" fillId="0" borderId="35" xfId="0" applyFont="1" applyBorder="1" applyAlignment="1">
      <alignment vertical="center" textRotation="255"/>
    </xf>
    <xf numFmtId="0" fontId="15" fillId="0" borderId="73" xfId="0" applyFont="1" applyBorder="1" applyAlignment="1">
      <alignment horizontal="center" vertical="top"/>
    </xf>
    <xf numFmtId="0" fontId="15" fillId="0" borderId="14" xfId="0" applyFont="1" applyBorder="1" applyAlignment="1">
      <alignment horizontal="center" vertical="top"/>
    </xf>
    <xf numFmtId="0" fontId="0" fillId="0" borderId="49" xfId="0" applyBorder="1" applyAlignment="1">
      <alignment horizontal="left" vertical="center"/>
    </xf>
    <xf numFmtId="0" fontId="0" fillId="0" borderId="49" xfId="0" applyFont="1" applyBorder="1" applyAlignment="1">
      <alignment horizontal="distributed" vertical="center"/>
    </xf>
    <xf numFmtId="0" fontId="0" fillId="0" borderId="41" xfId="0" applyFont="1" applyBorder="1" applyAlignment="1">
      <alignment horizontal="center" vertical="top"/>
    </xf>
    <xf numFmtId="0" fontId="0" fillId="0" borderId="15" xfId="0" applyFont="1" applyBorder="1" applyAlignment="1">
      <alignment horizontal="center" vertical="top"/>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xf>
    <xf numFmtId="0" fontId="0" fillId="0" borderId="41" xfId="0" applyFont="1" applyBorder="1" applyAlignment="1">
      <alignment horizontal="center" vertical="top" wrapText="1"/>
    </xf>
    <xf numFmtId="0" fontId="0" fillId="0" borderId="15" xfId="0" applyFont="1" applyBorder="1" applyAlignment="1">
      <alignment horizontal="center" vertical="top" wrapText="1"/>
    </xf>
    <xf numFmtId="0" fontId="0" fillId="0" borderId="19" xfId="0" applyFont="1" applyBorder="1" applyAlignment="1">
      <alignment horizontal="center" vertical="top" wrapText="1"/>
    </xf>
    <xf numFmtId="0" fontId="0" fillId="0" borderId="8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9"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01" xfId="0" applyFont="1" applyBorder="1" applyAlignment="1">
      <alignment horizontal="distributed" vertical="center" wrapText="1"/>
    </xf>
    <xf numFmtId="0" fontId="0" fillId="0" borderId="0" xfId="0" applyFont="1" applyBorder="1" applyAlignment="1">
      <alignment horizontal="left" vertical="distributed"/>
    </xf>
    <xf numFmtId="0" fontId="0" fillId="0" borderId="80" xfId="0" applyBorder="1" applyAlignment="1">
      <alignment horizontal="center" vertical="center"/>
    </xf>
    <xf numFmtId="0" fontId="0" fillId="0" borderId="0" xfId="0"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81"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4" fillId="0" borderId="31" xfId="0" applyFont="1" applyBorder="1" applyAlignment="1">
      <alignment horizontal="center" vertical="center" wrapText="1"/>
    </xf>
    <xf numFmtId="0" fontId="9" fillId="0" borderId="98" xfId="43" applyFont="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99" xfId="0" applyBorder="1" applyAlignment="1">
      <alignment horizontal="center" vertical="center" wrapText="1"/>
    </xf>
    <xf numFmtId="183" fontId="0" fillId="0" borderId="80" xfId="49" applyNumberFormat="1" applyFont="1" applyFill="1" applyBorder="1" applyAlignment="1">
      <alignment horizontal="center" vertical="center"/>
    </xf>
    <xf numFmtId="0" fontId="0" fillId="0" borderId="31" xfId="0" applyBorder="1" applyAlignment="1">
      <alignment horizontal="center" vertical="center"/>
    </xf>
    <xf numFmtId="0" fontId="5" fillId="0" borderId="77" xfId="0" applyFont="1" applyBorder="1" applyAlignment="1">
      <alignment horizontal="center" vertical="center" wrapText="1"/>
    </xf>
    <xf numFmtId="0" fontId="5" fillId="0" borderId="11"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102" xfId="0" applyFont="1" applyBorder="1" applyAlignment="1">
      <alignment horizontal="center" vertical="center"/>
    </xf>
    <xf numFmtId="0" fontId="5" fillId="0" borderId="36" xfId="0" applyFont="1" applyBorder="1" applyAlignment="1">
      <alignment horizontal="center" vertical="center"/>
    </xf>
    <xf numFmtId="0" fontId="25" fillId="0" borderId="0" xfId="0" applyFont="1" applyBorder="1" applyAlignment="1">
      <alignment horizontal="center" vertical="center"/>
    </xf>
    <xf numFmtId="0" fontId="0" fillId="0" borderId="29" xfId="0" applyBorder="1" applyAlignment="1">
      <alignment vertical="center" shrinkToFit="1"/>
    </xf>
    <xf numFmtId="0" fontId="0" fillId="0" borderId="76" xfId="0" applyBorder="1" applyAlignment="1">
      <alignment vertical="center" shrinkToFit="1"/>
    </xf>
    <xf numFmtId="0" fontId="0" fillId="0" borderId="30" xfId="0" applyBorder="1" applyAlignment="1">
      <alignment vertical="center" shrinkToFit="1"/>
    </xf>
    <xf numFmtId="0" fontId="0" fillId="0" borderId="29" xfId="0" applyBorder="1" applyAlignment="1">
      <alignment vertical="center" wrapText="1" shrinkToFit="1"/>
    </xf>
    <xf numFmtId="0" fontId="0" fillId="0" borderId="76" xfId="0" applyBorder="1" applyAlignment="1">
      <alignment vertical="center" wrapText="1" shrinkToFit="1"/>
    </xf>
    <xf numFmtId="0" fontId="0" fillId="0" borderId="30" xfId="0" applyBorder="1" applyAlignment="1">
      <alignment vertical="center" wrapText="1" shrinkToFit="1"/>
    </xf>
    <xf numFmtId="0" fontId="0" fillId="0" borderId="74" xfId="0" applyBorder="1" applyAlignment="1">
      <alignment horizontal="center" vertical="center"/>
    </xf>
    <xf numFmtId="0" fontId="13" fillId="0" borderId="98"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99" xfId="0" applyFont="1" applyBorder="1" applyAlignment="1">
      <alignment horizontal="center" vertical="center"/>
    </xf>
    <xf numFmtId="0" fontId="13" fillId="0" borderId="65" xfId="0" applyFont="1" applyBorder="1" applyAlignment="1">
      <alignment horizontal="center" vertical="center"/>
    </xf>
    <xf numFmtId="0" fontId="13" fillId="0" borderId="10" xfId="0" applyFont="1" applyBorder="1" applyAlignment="1">
      <alignment horizontal="center" vertical="center"/>
    </xf>
    <xf numFmtId="0" fontId="13" fillId="0" borderId="58" xfId="0" applyFont="1" applyBorder="1" applyAlignment="1">
      <alignment horizontal="center" vertical="center"/>
    </xf>
    <xf numFmtId="0" fontId="5" fillId="0" borderId="9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6" fillId="0" borderId="10" xfId="0" applyFont="1" applyBorder="1" applyAlignment="1">
      <alignment horizontal="left"/>
    </xf>
    <xf numFmtId="0" fontId="0" fillId="0" borderId="10" xfId="0" applyBorder="1" applyAlignment="1">
      <alignment horizontal="left"/>
    </xf>
    <xf numFmtId="0" fontId="0" fillId="0" borderId="15" xfId="0" applyBorder="1" applyAlignment="1">
      <alignment vertical="center"/>
    </xf>
    <xf numFmtId="0" fontId="0" fillId="0" borderId="67" xfId="0" applyBorder="1" applyAlignment="1">
      <alignment vertical="center" wrapText="1"/>
    </xf>
    <xf numFmtId="0" fontId="0" fillId="0" borderId="60" xfId="0" applyBorder="1" applyAlignment="1">
      <alignment vertical="center" wrapText="1"/>
    </xf>
    <xf numFmtId="0" fontId="0" fillId="0" borderId="15" xfId="0" applyBorder="1" applyAlignment="1">
      <alignment horizontal="center" vertical="center"/>
    </xf>
    <xf numFmtId="0" fontId="0" fillId="0" borderId="46" xfId="0" applyBorder="1" applyAlignment="1">
      <alignment horizontal="center" vertical="center" wrapText="1"/>
    </xf>
    <xf numFmtId="0" fontId="0" fillId="0" borderId="14" xfId="0" applyBorder="1" applyAlignment="1">
      <alignment horizontal="center" vertical="center" wrapText="1"/>
    </xf>
    <xf numFmtId="38" fontId="0" fillId="0" borderId="46" xfId="49" applyFont="1" applyFill="1" applyBorder="1" applyAlignment="1">
      <alignment horizontal="center" vertical="center"/>
    </xf>
    <xf numFmtId="38" fontId="0" fillId="0" borderId="75" xfId="49" applyFill="1" applyBorder="1" applyAlignment="1">
      <alignment horizontal="center" vertical="center"/>
    </xf>
    <xf numFmtId="38" fontId="0" fillId="0" borderId="14" xfId="49" applyFill="1" applyBorder="1" applyAlignment="1">
      <alignment horizontal="center" vertical="center"/>
    </xf>
    <xf numFmtId="0" fontId="0" fillId="0" borderId="103" xfId="0" applyBorder="1" applyAlignment="1">
      <alignment horizontal="center" vertical="center"/>
    </xf>
    <xf numFmtId="0" fontId="0" fillId="0" borderId="94" xfId="0" applyBorder="1" applyAlignment="1">
      <alignment horizontal="center" vertical="center"/>
    </xf>
    <xf numFmtId="0" fontId="0" fillId="0" borderId="48" xfId="0" applyBorder="1" applyAlignment="1">
      <alignment horizontal="center" vertical="center"/>
    </xf>
    <xf numFmtId="0" fontId="13" fillId="0" borderId="95" xfId="0" applyFont="1" applyBorder="1" applyAlignment="1">
      <alignment horizontal="center" vertical="center"/>
    </xf>
    <xf numFmtId="0" fontId="0" fillId="0" borderId="91" xfId="0" applyBorder="1" applyAlignment="1">
      <alignment horizontal="center" vertical="center"/>
    </xf>
    <xf numFmtId="0" fontId="0" fillId="0" borderId="35" xfId="0" applyBorder="1" applyAlignment="1">
      <alignment horizontal="center" vertical="center"/>
    </xf>
    <xf numFmtId="0" fontId="16" fillId="0" borderId="31" xfId="0" applyFont="1" applyBorder="1" applyAlignment="1">
      <alignment horizontal="center" vertical="center"/>
    </xf>
    <xf numFmtId="0" fontId="0" fillId="0" borderId="67" xfId="0" applyBorder="1" applyAlignment="1">
      <alignment horizontal="center" vertical="center" wrapText="1"/>
    </xf>
    <xf numFmtId="0" fontId="0" fillId="0" borderId="34" xfId="0" applyBorder="1" applyAlignment="1">
      <alignment horizontal="center" vertical="center" wrapText="1"/>
    </xf>
    <xf numFmtId="0" fontId="0" fillId="0" borderId="86" xfId="0" applyBorder="1" applyAlignment="1">
      <alignment horizontal="center" vertical="center"/>
    </xf>
    <xf numFmtId="0" fontId="25" fillId="0" borderId="49" xfId="0" applyFont="1" applyBorder="1" applyAlignment="1">
      <alignment horizontal="center" vertical="center"/>
    </xf>
    <xf numFmtId="0" fontId="0" fillId="0" borderId="46" xfId="0" applyBorder="1" applyAlignment="1">
      <alignment horizontal="center" vertical="center"/>
    </xf>
    <xf numFmtId="0" fontId="0" fillId="0" borderId="75" xfId="0" applyBorder="1" applyAlignment="1">
      <alignment horizontal="center" vertical="center"/>
    </xf>
    <xf numFmtId="0" fontId="0" fillId="0" borderId="14" xfId="0" applyBorder="1" applyAlignment="1">
      <alignment horizontal="center" vertical="center"/>
    </xf>
    <xf numFmtId="0" fontId="15" fillId="0" borderId="67" xfId="0" applyFont="1" applyBorder="1" applyAlignment="1">
      <alignment horizontal="left" vertical="center" wrapText="1"/>
    </xf>
    <xf numFmtId="0" fontId="15" fillId="0" borderId="34" xfId="0" applyFont="1" applyBorder="1" applyAlignment="1">
      <alignment horizontal="left" vertical="center" wrapText="1"/>
    </xf>
    <xf numFmtId="0" fontId="15" fillId="0" borderId="67" xfId="0" applyFont="1" applyBorder="1" applyAlignment="1">
      <alignment horizontal="center" vertical="center" wrapText="1" shrinkToFit="1"/>
    </xf>
    <xf numFmtId="0" fontId="0" fillId="0" borderId="34"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0"/>
  <sheetViews>
    <sheetView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P27" sqref="P27"/>
    </sheetView>
  </sheetViews>
  <sheetFormatPr defaultColWidth="9.00390625" defaultRowHeight="13.5"/>
  <cols>
    <col min="1" max="1" width="10.25390625" style="1" customWidth="1"/>
    <col min="2" max="2" width="7.50390625" style="0" customWidth="1"/>
    <col min="3" max="3" width="6.75390625" style="0" customWidth="1"/>
    <col min="4" max="4" width="8.125" style="0" customWidth="1"/>
    <col min="5" max="5" width="7.25390625" style="0" customWidth="1"/>
    <col min="6" max="6" width="5.75390625" style="0" customWidth="1"/>
    <col min="7" max="9" width="8.625" style="0" customWidth="1"/>
    <col min="10" max="10" width="6.875" style="0" customWidth="1"/>
    <col min="11" max="11" width="6.00390625" style="0" customWidth="1"/>
    <col min="12" max="17" width="8.625" style="0" customWidth="1"/>
    <col min="18" max="18" width="6.00390625" style="0" customWidth="1"/>
  </cols>
  <sheetData>
    <row r="1" spans="2:16" ht="17.25">
      <c r="B1" s="617" t="s">
        <v>161</v>
      </c>
      <c r="C1" s="617"/>
      <c r="D1" s="617"/>
      <c r="E1" s="617"/>
      <c r="F1" s="617"/>
      <c r="G1" s="617"/>
      <c r="H1" s="617"/>
      <c r="I1" s="618"/>
      <c r="J1" s="618"/>
      <c r="K1" s="618"/>
      <c r="L1" s="618"/>
      <c r="M1" s="618"/>
      <c r="N1" s="618"/>
      <c r="O1" s="4"/>
      <c r="P1" s="2"/>
    </row>
    <row r="2" spans="2:16" ht="12" customHeight="1" thickBot="1">
      <c r="B2" s="31"/>
      <c r="C2" s="31"/>
      <c r="D2" s="31"/>
      <c r="E2" s="31"/>
      <c r="F2" s="619" t="s">
        <v>475</v>
      </c>
      <c r="G2" s="620"/>
      <c r="H2" s="620"/>
      <c r="I2" s="620"/>
      <c r="J2" s="42" t="s">
        <v>258</v>
      </c>
      <c r="K2" s="24"/>
      <c r="L2" s="24"/>
      <c r="M2" s="24"/>
      <c r="N2" s="25"/>
      <c r="O2" s="4"/>
      <c r="P2" s="2"/>
    </row>
    <row r="3" spans="1:18" ht="16.5" customHeight="1" thickBot="1">
      <c r="A3" s="630"/>
      <c r="B3" s="627" t="s">
        <v>261</v>
      </c>
      <c r="C3" s="627"/>
      <c r="D3" s="627"/>
      <c r="E3" s="627"/>
      <c r="F3" s="627"/>
      <c r="G3" s="627"/>
      <c r="H3" s="627"/>
      <c r="I3" s="627"/>
      <c r="J3" s="627"/>
      <c r="K3" s="627"/>
      <c r="L3" s="624" t="s">
        <v>257</v>
      </c>
      <c r="M3" s="633" t="s">
        <v>435</v>
      </c>
      <c r="N3" s="621" t="s">
        <v>312</v>
      </c>
      <c r="O3" s="635"/>
      <c r="P3" s="635"/>
      <c r="Q3" s="636"/>
      <c r="R3" s="628" t="s">
        <v>262</v>
      </c>
    </row>
    <row r="4" spans="1:18" ht="20.25" customHeight="1" thickBot="1">
      <c r="A4" s="631"/>
      <c r="B4" s="621" t="s">
        <v>232</v>
      </c>
      <c r="C4" s="622"/>
      <c r="D4" s="622"/>
      <c r="E4" s="622"/>
      <c r="F4" s="623"/>
      <c r="G4" s="621" t="s">
        <v>231</v>
      </c>
      <c r="H4" s="622"/>
      <c r="I4" s="622"/>
      <c r="J4" s="622"/>
      <c r="K4" s="623"/>
      <c r="L4" s="625"/>
      <c r="M4" s="634"/>
      <c r="N4" s="111" t="s">
        <v>172</v>
      </c>
      <c r="O4" s="112" t="s">
        <v>310</v>
      </c>
      <c r="P4" s="112" t="s">
        <v>397</v>
      </c>
      <c r="Q4" s="112" t="s">
        <v>441</v>
      </c>
      <c r="R4" s="629"/>
    </row>
    <row r="5" spans="1:18" ht="21" customHeight="1" thickBot="1">
      <c r="A5" s="632"/>
      <c r="B5" s="89" t="s">
        <v>286</v>
      </c>
      <c r="C5" s="89" t="s">
        <v>309</v>
      </c>
      <c r="D5" s="89" t="s">
        <v>32</v>
      </c>
      <c r="E5" s="89" t="s">
        <v>163</v>
      </c>
      <c r="F5" s="90" t="s">
        <v>469</v>
      </c>
      <c r="G5" s="89" t="s">
        <v>286</v>
      </c>
      <c r="H5" s="89" t="s">
        <v>309</v>
      </c>
      <c r="I5" s="89" t="s">
        <v>32</v>
      </c>
      <c r="J5" s="89" t="s">
        <v>163</v>
      </c>
      <c r="K5" s="91" t="s">
        <v>468</v>
      </c>
      <c r="L5" s="626"/>
      <c r="M5" s="92" t="s">
        <v>163</v>
      </c>
      <c r="N5" s="88" t="s">
        <v>163</v>
      </c>
      <c r="O5" s="88" t="s">
        <v>163</v>
      </c>
      <c r="P5" s="88" t="s">
        <v>164</v>
      </c>
      <c r="Q5" s="88" t="s">
        <v>165</v>
      </c>
      <c r="R5" s="247" t="s">
        <v>163</v>
      </c>
    </row>
    <row r="6" spans="1:18" s="7" customFormat="1" ht="14.25" customHeight="1">
      <c r="A6" s="398" t="s">
        <v>311</v>
      </c>
      <c r="B6" s="230">
        <v>45631</v>
      </c>
      <c r="C6" s="230">
        <v>55789</v>
      </c>
      <c r="D6" s="230">
        <v>51028</v>
      </c>
      <c r="E6" s="230">
        <v>49569</v>
      </c>
      <c r="F6" s="273">
        <f>E6/P6</f>
        <v>0.3306231073996505</v>
      </c>
      <c r="G6" s="230">
        <v>10379</v>
      </c>
      <c r="H6" s="230">
        <v>11540</v>
      </c>
      <c r="I6" s="399">
        <v>12261</v>
      </c>
      <c r="J6" s="400">
        <v>12468</v>
      </c>
      <c r="K6" s="275">
        <f>J6/P6</f>
        <v>0.0831610261062124</v>
      </c>
      <c r="L6" s="401">
        <f>(E6+J6)/P6</f>
        <v>0.4137841335058629</v>
      </c>
      <c r="M6" s="385">
        <v>1383251</v>
      </c>
      <c r="N6" s="386">
        <v>484293</v>
      </c>
      <c r="O6" s="279">
        <f>N6/M6</f>
        <v>0.35011216330224953</v>
      </c>
      <c r="P6" s="230">
        <v>149926</v>
      </c>
      <c r="Q6" s="402">
        <f>P6/N6</f>
        <v>0.30957705356055115</v>
      </c>
      <c r="R6" s="403">
        <f>RANK(Q6,$Q$6:$Q$48)</f>
        <v>1</v>
      </c>
    </row>
    <row r="7" spans="1:18" s="7" customFormat="1" ht="12.75" customHeight="1">
      <c r="A7" s="384" t="s">
        <v>398</v>
      </c>
      <c r="B7" s="230">
        <v>4649</v>
      </c>
      <c r="C7" s="230">
        <v>4017</v>
      </c>
      <c r="D7" s="230">
        <v>3433</v>
      </c>
      <c r="E7" s="230">
        <v>1651</v>
      </c>
      <c r="F7" s="273">
        <f>E7/P7</f>
        <v>0.10523967363590005</v>
      </c>
      <c r="G7" s="230">
        <v>360</v>
      </c>
      <c r="H7" s="230">
        <v>358</v>
      </c>
      <c r="I7" s="370">
        <v>190</v>
      </c>
      <c r="J7" s="371">
        <v>127</v>
      </c>
      <c r="K7" s="275">
        <f>J7/P7</f>
        <v>0.00809535951045385</v>
      </c>
      <c r="L7" s="276">
        <f>(E7+J7)/P7</f>
        <v>0.1133350331463539</v>
      </c>
      <c r="M7" s="385">
        <v>181234</v>
      </c>
      <c r="N7" s="386">
        <v>62441</v>
      </c>
      <c r="O7" s="279">
        <f aca="true" t="shared" si="0" ref="O7:O48">N7/M7</f>
        <v>0.34453248286745314</v>
      </c>
      <c r="P7" s="230">
        <v>15688</v>
      </c>
      <c r="Q7" s="387">
        <f aca="true" t="shared" si="1" ref="Q7:Q49">P7/N7</f>
        <v>0.25124517544562064</v>
      </c>
      <c r="R7" s="281">
        <f>RANK(Q7,$Q$6:$Q$48)</f>
        <v>8</v>
      </c>
    </row>
    <row r="8" spans="1:18" s="7" customFormat="1" ht="12" customHeight="1">
      <c r="A8" s="271" t="s">
        <v>399</v>
      </c>
      <c r="B8" s="272">
        <v>496</v>
      </c>
      <c r="C8" s="272">
        <v>792</v>
      </c>
      <c r="D8" s="272">
        <v>596</v>
      </c>
      <c r="E8" s="272">
        <v>851</v>
      </c>
      <c r="F8" s="273"/>
      <c r="G8" s="272">
        <v>34</v>
      </c>
      <c r="H8" s="272">
        <v>37</v>
      </c>
      <c r="I8" s="370">
        <v>31</v>
      </c>
      <c r="J8" s="371">
        <v>26</v>
      </c>
      <c r="K8" s="275"/>
      <c r="L8" s="276"/>
      <c r="M8" s="277">
        <v>45775</v>
      </c>
      <c r="N8" s="278">
        <v>15766</v>
      </c>
      <c r="O8" s="279">
        <f t="shared" si="0"/>
        <v>0.3444238121245221</v>
      </c>
      <c r="P8" s="272"/>
      <c r="Q8" s="280"/>
      <c r="R8" s="281"/>
    </row>
    <row r="9" spans="1:18" s="7" customFormat="1" ht="12" customHeight="1">
      <c r="A9" s="271" t="s">
        <v>386</v>
      </c>
      <c r="B9" s="272">
        <v>50</v>
      </c>
      <c r="C9" s="272">
        <v>93</v>
      </c>
      <c r="D9" s="272">
        <v>108</v>
      </c>
      <c r="E9" s="272">
        <v>79</v>
      </c>
      <c r="F9" s="273">
        <f aca="true" t="shared" si="2" ref="F9:F37">E9/P9</f>
        <v>0.8876404494382022</v>
      </c>
      <c r="G9" s="272">
        <v>6</v>
      </c>
      <c r="H9" s="272">
        <v>12</v>
      </c>
      <c r="I9" s="370">
        <v>10</v>
      </c>
      <c r="J9" s="371">
        <v>10</v>
      </c>
      <c r="K9" s="275">
        <f aca="true" t="shared" si="3" ref="K9:K37">J9/P9</f>
        <v>0.11235955056179775</v>
      </c>
      <c r="L9" s="276">
        <f>(E9+J9)/P9</f>
        <v>1</v>
      </c>
      <c r="M9" s="277">
        <v>8746</v>
      </c>
      <c r="N9" s="278">
        <v>3590</v>
      </c>
      <c r="O9" s="279">
        <f t="shared" si="0"/>
        <v>0.4104733592499428</v>
      </c>
      <c r="P9" s="272">
        <v>89</v>
      </c>
      <c r="Q9" s="280">
        <f t="shared" si="1"/>
        <v>0.02479108635097493</v>
      </c>
      <c r="R9" s="281">
        <f aca="true" t="shared" si="4" ref="R9:R48">RANK(Q9,$Q$6:$Q$48)</f>
        <v>38</v>
      </c>
    </row>
    <row r="10" spans="1:18" s="7" customFormat="1" ht="12" customHeight="1">
      <c r="A10" s="271" t="s">
        <v>388</v>
      </c>
      <c r="B10" s="272">
        <v>152</v>
      </c>
      <c r="C10" s="272">
        <v>139</v>
      </c>
      <c r="D10" s="272">
        <v>140</v>
      </c>
      <c r="E10" s="272">
        <v>135</v>
      </c>
      <c r="F10" s="273">
        <f t="shared" si="2"/>
        <v>0.3229665071770335</v>
      </c>
      <c r="G10" s="272">
        <v>24</v>
      </c>
      <c r="H10" s="272">
        <v>18</v>
      </c>
      <c r="I10" s="274">
        <v>16</v>
      </c>
      <c r="J10" s="282">
        <v>11</v>
      </c>
      <c r="K10" s="275">
        <f t="shared" si="3"/>
        <v>0.02631578947368421</v>
      </c>
      <c r="L10" s="276">
        <f>(E10+J10)/P10</f>
        <v>0.3492822966507177</v>
      </c>
      <c r="M10" s="277">
        <v>4684</v>
      </c>
      <c r="N10" s="278">
        <v>1984</v>
      </c>
      <c r="O10" s="279">
        <f t="shared" si="0"/>
        <v>0.42356959863364646</v>
      </c>
      <c r="P10" s="272">
        <v>418</v>
      </c>
      <c r="Q10" s="280">
        <f t="shared" si="1"/>
        <v>0.21068548387096775</v>
      </c>
      <c r="R10" s="281">
        <f t="shared" si="4"/>
        <v>17</v>
      </c>
    </row>
    <row r="11" spans="1:18" s="7" customFormat="1" ht="12.75" customHeight="1">
      <c r="A11" s="271" t="s">
        <v>400</v>
      </c>
      <c r="B11" s="272">
        <v>459</v>
      </c>
      <c r="C11" s="272">
        <v>380</v>
      </c>
      <c r="D11" s="272">
        <v>517</v>
      </c>
      <c r="E11" s="272">
        <v>553</v>
      </c>
      <c r="F11" s="273">
        <f t="shared" si="2"/>
        <v>0.09108878273760501</v>
      </c>
      <c r="G11" s="272">
        <v>13</v>
      </c>
      <c r="H11" s="272">
        <v>50</v>
      </c>
      <c r="I11" s="370">
        <v>58</v>
      </c>
      <c r="J11" s="371">
        <v>88</v>
      </c>
      <c r="K11" s="275">
        <f t="shared" si="3"/>
        <v>0.014495140833470598</v>
      </c>
      <c r="L11" s="276">
        <f aca="true" t="shared" si="5" ref="L11:L37">(E11+J11)/P11</f>
        <v>0.1055839235710756</v>
      </c>
      <c r="M11" s="277">
        <v>57097</v>
      </c>
      <c r="N11" s="278">
        <v>20413</v>
      </c>
      <c r="O11" s="279">
        <f t="shared" si="0"/>
        <v>0.35751440531026146</v>
      </c>
      <c r="P11" s="272">
        <v>6071</v>
      </c>
      <c r="Q11" s="280">
        <f t="shared" si="1"/>
        <v>0.2974085141821388</v>
      </c>
      <c r="R11" s="281">
        <f t="shared" si="4"/>
        <v>3</v>
      </c>
    </row>
    <row r="12" spans="1:18" s="7" customFormat="1" ht="12" customHeight="1">
      <c r="A12" s="271" t="s">
        <v>401</v>
      </c>
      <c r="B12" s="272">
        <v>5445</v>
      </c>
      <c r="C12" s="272">
        <v>5809</v>
      </c>
      <c r="D12" s="272">
        <v>5747</v>
      </c>
      <c r="E12" s="272">
        <v>5513</v>
      </c>
      <c r="F12" s="273">
        <f t="shared" si="2"/>
        <v>0.6488172296104507</v>
      </c>
      <c r="G12" s="272">
        <v>497</v>
      </c>
      <c r="H12" s="272">
        <v>482</v>
      </c>
      <c r="I12" s="370">
        <v>537</v>
      </c>
      <c r="J12" s="371">
        <v>473</v>
      </c>
      <c r="K12" s="275">
        <f t="shared" si="3"/>
        <v>0.05566670589619866</v>
      </c>
      <c r="L12" s="276">
        <f t="shared" si="5"/>
        <v>0.7044839355066495</v>
      </c>
      <c r="M12" s="277">
        <v>155749</v>
      </c>
      <c r="N12" s="278">
        <v>55325</v>
      </c>
      <c r="O12" s="279">
        <f t="shared" si="0"/>
        <v>0.3552189741186139</v>
      </c>
      <c r="P12" s="272">
        <v>8497</v>
      </c>
      <c r="Q12" s="280">
        <f t="shared" si="1"/>
        <v>0.15358337098960687</v>
      </c>
      <c r="R12" s="281">
        <f t="shared" si="4"/>
        <v>27</v>
      </c>
    </row>
    <row r="13" spans="1:18" s="7" customFormat="1" ht="12" customHeight="1">
      <c r="A13" s="271" t="s">
        <v>389</v>
      </c>
      <c r="B13" s="272">
        <v>263</v>
      </c>
      <c r="C13" s="272">
        <v>242</v>
      </c>
      <c r="D13" s="272">
        <v>259</v>
      </c>
      <c r="E13" s="272">
        <v>255</v>
      </c>
      <c r="F13" s="273">
        <f t="shared" si="2"/>
        <v>1</v>
      </c>
      <c r="G13" s="272">
        <v>2</v>
      </c>
      <c r="H13" s="272">
        <v>0</v>
      </c>
      <c r="I13" s="370">
        <v>0</v>
      </c>
      <c r="J13" s="371">
        <v>0</v>
      </c>
      <c r="K13" s="275">
        <f t="shared" si="3"/>
        <v>0</v>
      </c>
      <c r="L13" s="276">
        <f t="shared" si="5"/>
        <v>1</v>
      </c>
      <c r="M13" s="277">
        <v>12704</v>
      </c>
      <c r="N13" s="278">
        <v>4329</v>
      </c>
      <c r="O13" s="279">
        <f t="shared" si="0"/>
        <v>0.3407588161209068</v>
      </c>
      <c r="P13" s="272">
        <v>255</v>
      </c>
      <c r="Q13" s="280">
        <f t="shared" si="1"/>
        <v>0.058905058905058906</v>
      </c>
      <c r="R13" s="281">
        <f t="shared" si="4"/>
        <v>37</v>
      </c>
    </row>
    <row r="14" spans="1:18" s="7" customFormat="1" ht="12" customHeight="1">
      <c r="A14" s="271" t="s">
        <v>402</v>
      </c>
      <c r="B14" s="272">
        <v>2139</v>
      </c>
      <c r="C14" s="272">
        <v>3711</v>
      </c>
      <c r="D14" s="272">
        <v>2600</v>
      </c>
      <c r="E14" s="272">
        <v>3356</v>
      </c>
      <c r="F14" s="273">
        <f t="shared" si="2"/>
        <v>0.7275092130934316</v>
      </c>
      <c r="G14" s="272">
        <v>1149</v>
      </c>
      <c r="H14" s="272">
        <v>1362</v>
      </c>
      <c r="I14" s="370">
        <v>1287</v>
      </c>
      <c r="J14" s="371">
        <v>1443</v>
      </c>
      <c r="K14" s="275">
        <f t="shared" si="3"/>
        <v>0.3128116193366573</v>
      </c>
      <c r="L14" s="276">
        <f t="shared" si="5"/>
        <v>1.0403208324300888</v>
      </c>
      <c r="M14" s="277">
        <v>118796</v>
      </c>
      <c r="N14" s="278">
        <v>39899</v>
      </c>
      <c r="O14" s="279">
        <f t="shared" si="0"/>
        <v>0.33586147681740125</v>
      </c>
      <c r="P14" s="272">
        <v>4613</v>
      </c>
      <c r="Q14" s="280">
        <f t="shared" si="1"/>
        <v>0.1156169327552069</v>
      </c>
      <c r="R14" s="281">
        <f t="shared" si="4"/>
        <v>32</v>
      </c>
    </row>
    <row r="15" spans="1:18" s="7" customFormat="1" ht="11.25" customHeight="1">
      <c r="A15" s="271" t="s">
        <v>403</v>
      </c>
      <c r="B15" s="272">
        <v>366</v>
      </c>
      <c r="C15" s="272">
        <v>417</v>
      </c>
      <c r="D15" s="272">
        <v>480</v>
      </c>
      <c r="E15" s="272">
        <v>565</v>
      </c>
      <c r="F15" s="273">
        <f t="shared" si="2"/>
        <v>0.06265942109349007</v>
      </c>
      <c r="G15" s="272">
        <v>13</v>
      </c>
      <c r="H15" s="272">
        <v>7</v>
      </c>
      <c r="I15" s="370">
        <v>10</v>
      </c>
      <c r="J15" s="371">
        <v>8</v>
      </c>
      <c r="K15" s="275">
        <f t="shared" si="3"/>
        <v>0.0008872130420317178</v>
      </c>
      <c r="L15" s="276">
        <f t="shared" si="5"/>
        <v>0.06354663413552179</v>
      </c>
      <c r="M15" s="277">
        <v>159408</v>
      </c>
      <c r="N15" s="278">
        <v>50292</v>
      </c>
      <c r="O15" s="489">
        <f t="shared" si="0"/>
        <v>0.31549232158988255</v>
      </c>
      <c r="P15" s="272">
        <v>9017</v>
      </c>
      <c r="Q15" s="280">
        <f t="shared" si="1"/>
        <v>0.17929292929292928</v>
      </c>
      <c r="R15" s="281">
        <f t="shared" si="4"/>
        <v>22</v>
      </c>
    </row>
    <row r="16" spans="1:18" s="7" customFormat="1" ht="12" customHeight="1">
      <c r="A16" s="271" t="s">
        <v>412</v>
      </c>
      <c r="B16" s="272">
        <v>1365</v>
      </c>
      <c r="C16" s="272">
        <v>1625</v>
      </c>
      <c r="D16" s="272">
        <v>1388</v>
      </c>
      <c r="E16" s="272">
        <v>1393</v>
      </c>
      <c r="F16" s="273">
        <f t="shared" si="2"/>
        <v>0.39925480080252224</v>
      </c>
      <c r="G16" s="272">
        <v>57</v>
      </c>
      <c r="H16" s="272">
        <v>42</v>
      </c>
      <c r="I16" s="370">
        <v>27</v>
      </c>
      <c r="J16" s="371">
        <v>25</v>
      </c>
      <c r="K16" s="275">
        <f t="shared" si="3"/>
        <v>0.0071653768988248785</v>
      </c>
      <c r="L16" s="276">
        <f t="shared" si="5"/>
        <v>0.4064201777013471</v>
      </c>
      <c r="M16" s="277">
        <v>37707</v>
      </c>
      <c r="N16" s="278">
        <v>14634</v>
      </c>
      <c r="O16" s="279">
        <f t="shared" si="0"/>
        <v>0.3880977006921792</v>
      </c>
      <c r="P16" s="272">
        <v>3489</v>
      </c>
      <c r="Q16" s="280">
        <f t="shared" si="1"/>
        <v>0.23841738417384173</v>
      </c>
      <c r="R16" s="281">
        <f t="shared" si="4"/>
        <v>14</v>
      </c>
    </row>
    <row r="17" spans="1:18" s="7" customFormat="1" ht="12" customHeight="1">
      <c r="A17" s="271" t="s">
        <v>413</v>
      </c>
      <c r="B17" s="272">
        <v>3412</v>
      </c>
      <c r="C17" s="272">
        <v>3856</v>
      </c>
      <c r="D17" s="272">
        <v>8155</v>
      </c>
      <c r="E17" s="272">
        <v>8373</v>
      </c>
      <c r="F17" s="273">
        <f t="shared" si="2"/>
        <v>1.0213466699194926</v>
      </c>
      <c r="G17" s="272">
        <v>95</v>
      </c>
      <c r="H17" s="272">
        <v>483</v>
      </c>
      <c r="I17" s="370">
        <v>685</v>
      </c>
      <c r="J17" s="371">
        <v>418</v>
      </c>
      <c r="K17" s="275">
        <f t="shared" si="3"/>
        <v>0.05098804586484509</v>
      </c>
      <c r="L17" s="276">
        <f t="shared" si="5"/>
        <v>1.0723347157843377</v>
      </c>
      <c r="M17" s="277">
        <v>69439</v>
      </c>
      <c r="N17" s="278">
        <v>26631</v>
      </c>
      <c r="O17" s="279">
        <f t="shared" si="0"/>
        <v>0.38351646769106695</v>
      </c>
      <c r="P17" s="272">
        <v>8198</v>
      </c>
      <c r="Q17" s="280">
        <f t="shared" si="1"/>
        <v>0.3078367316285532</v>
      </c>
      <c r="R17" s="281">
        <f t="shared" si="4"/>
        <v>2</v>
      </c>
    </row>
    <row r="18" spans="1:18" s="7" customFormat="1" ht="12" customHeight="1">
      <c r="A18" s="271" t="s">
        <v>414</v>
      </c>
      <c r="B18" s="272">
        <v>2960</v>
      </c>
      <c r="C18" s="272">
        <v>2826</v>
      </c>
      <c r="D18" s="272">
        <v>2747</v>
      </c>
      <c r="E18" s="272">
        <v>2483</v>
      </c>
      <c r="F18" s="273">
        <f t="shared" si="2"/>
        <v>0.4938345266507558</v>
      </c>
      <c r="G18" s="272">
        <v>459</v>
      </c>
      <c r="H18" s="272">
        <v>527</v>
      </c>
      <c r="I18" s="370">
        <v>628</v>
      </c>
      <c r="J18" s="371">
        <v>561</v>
      </c>
      <c r="K18" s="275">
        <f t="shared" si="3"/>
        <v>0.11157517899761336</v>
      </c>
      <c r="L18" s="276">
        <f t="shared" si="5"/>
        <v>0.6054097056483692</v>
      </c>
      <c r="M18" s="277">
        <v>60776</v>
      </c>
      <c r="N18" s="278">
        <v>25601</v>
      </c>
      <c r="O18" s="279">
        <f t="shared" si="0"/>
        <v>0.4212353560616033</v>
      </c>
      <c r="P18" s="272">
        <v>5028</v>
      </c>
      <c r="Q18" s="280">
        <f t="shared" si="1"/>
        <v>0.19639857818053982</v>
      </c>
      <c r="R18" s="281">
        <f t="shared" si="4"/>
        <v>20</v>
      </c>
    </row>
    <row r="19" spans="1:18" s="7" customFormat="1" ht="12" customHeight="1">
      <c r="A19" s="271" t="s">
        <v>415</v>
      </c>
      <c r="B19" s="272">
        <v>1782</v>
      </c>
      <c r="C19" s="272">
        <v>2781</v>
      </c>
      <c r="D19" s="272">
        <v>2815</v>
      </c>
      <c r="E19" s="272">
        <v>2748</v>
      </c>
      <c r="F19" s="273">
        <f t="shared" si="2"/>
        <v>0.8200537153088631</v>
      </c>
      <c r="G19" s="272">
        <v>985</v>
      </c>
      <c r="H19" s="272">
        <v>804</v>
      </c>
      <c r="I19" s="370">
        <v>726</v>
      </c>
      <c r="J19" s="371">
        <v>603</v>
      </c>
      <c r="K19" s="275">
        <f t="shared" si="3"/>
        <v>0.17994628469113697</v>
      </c>
      <c r="L19" s="276">
        <f t="shared" si="5"/>
        <v>1</v>
      </c>
      <c r="M19" s="277">
        <v>54914</v>
      </c>
      <c r="N19" s="278">
        <v>22306</v>
      </c>
      <c r="O19" s="279">
        <f t="shared" si="0"/>
        <v>0.40619878355246386</v>
      </c>
      <c r="P19" s="272">
        <v>3351</v>
      </c>
      <c r="Q19" s="280">
        <f t="shared" si="1"/>
        <v>0.15022863803460954</v>
      </c>
      <c r="R19" s="281">
        <f t="shared" si="4"/>
        <v>28</v>
      </c>
    </row>
    <row r="20" spans="1:18" s="7" customFormat="1" ht="12" customHeight="1">
      <c r="A20" s="506" t="s">
        <v>374</v>
      </c>
      <c r="B20" s="272">
        <v>686</v>
      </c>
      <c r="C20" s="272">
        <v>774</v>
      </c>
      <c r="D20" s="272">
        <v>750</v>
      </c>
      <c r="E20" s="272">
        <v>710</v>
      </c>
      <c r="F20" s="273">
        <f t="shared" si="2"/>
        <v>0.3156958648288128</v>
      </c>
      <c r="G20" s="272">
        <v>238</v>
      </c>
      <c r="H20" s="272">
        <v>353</v>
      </c>
      <c r="I20" s="274">
        <v>268</v>
      </c>
      <c r="J20" s="282">
        <v>259</v>
      </c>
      <c r="K20" s="275">
        <f t="shared" si="3"/>
        <v>0.1151622943530458</v>
      </c>
      <c r="L20" s="276">
        <f t="shared" si="5"/>
        <v>0.4308581591818586</v>
      </c>
      <c r="M20" s="277">
        <v>23681</v>
      </c>
      <c r="N20" s="278">
        <v>9233</v>
      </c>
      <c r="O20" s="279">
        <f t="shared" si="0"/>
        <v>0.38989062961868165</v>
      </c>
      <c r="P20" s="272">
        <v>2249</v>
      </c>
      <c r="Q20" s="280">
        <f t="shared" si="1"/>
        <v>0.2435828008231344</v>
      </c>
      <c r="R20" s="281">
        <f t="shared" si="4"/>
        <v>13</v>
      </c>
    </row>
    <row r="21" spans="1:18" s="7" customFormat="1" ht="12" customHeight="1">
      <c r="A21" s="271" t="s">
        <v>416</v>
      </c>
      <c r="B21" s="272">
        <v>3414</v>
      </c>
      <c r="C21" s="272">
        <v>3446</v>
      </c>
      <c r="D21" s="272">
        <v>3079</v>
      </c>
      <c r="E21" s="272">
        <v>2668</v>
      </c>
      <c r="F21" s="273"/>
      <c r="G21" s="272">
        <v>2781</v>
      </c>
      <c r="H21" s="272">
        <v>2354</v>
      </c>
      <c r="I21" s="370">
        <v>2235</v>
      </c>
      <c r="J21" s="371">
        <v>1316</v>
      </c>
      <c r="K21" s="275"/>
      <c r="L21" s="276"/>
      <c r="M21" s="277">
        <v>107607</v>
      </c>
      <c r="N21" s="278">
        <v>41754</v>
      </c>
      <c r="O21" s="279">
        <f t="shared" si="0"/>
        <v>0.38802308400011154</v>
      </c>
      <c r="P21" s="272"/>
      <c r="Q21" s="280"/>
      <c r="R21" s="281">
        <f t="shared" si="4"/>
        <v>39</v>
      </c>
    </row>
    <row r="22" spans="1:18" s="7" customFormat="1" ht="12" customHeight="1">
      <c r="A22" s="271" t="s">
        <v>417</v>
      </c>
      <c r="B22" s="272">
        <v>6135</v>
      </c>
      <c r="C22" s="272">
        <v>6225</v>
      </c>
      <c r="D22" s="272">
        <v>6373</v>
      </c>
      <c r="E22" s="272">
        <v>5710</v>
      </c>
      <c r="F22" s="273">
        <f t="shared" si="2"/>
        <v>0.3955663318323519</v>
      </c>
      <c r="G22" s="272">
        <v>1226</v>
      </c>
      <c r="H22" s="272">
        <v>926</v>
      </c>
      <c r="I22" s="274">
        <v>976</v>
      </c>
      <c r="J22" s="282">
        <v>1027</v>
      </c>
      <c r="K22" s="275">
        <f t="shared" si="3"/>
        <v>0.07114651887772774</v>
      </c>
      <c r="L22" s="276">
        <f t="shared" si="5"/>
        <v>0.4667128507100797</v>
      </c>
      <c r="M22" s="277">
        <v>173530</v>
      </c>
      <c r="N22" s="278">
        <v>61798</v>
      </c>
      <c r="O22" s="279">
        <f t="shared" si="0"/>
        <v>0.35612286060047255</v>
      </c>
      <c r="P22" s="272">
        <v>14435</v>
      </c>
      <c r="Q22" s="280">
        <f t="shared" si="1"/>
        <v>0.23358361112010098</v>
      </c>
      <c r="R22" s="281">
        <f t="shared" si="4"/>
        <v>15</v>
      </c>
    </row>
    <row r="23" spans="1:18" s="7" customFormat="1" ht="12" customHeight="1">
      <c r="A23" s="271" t="s">
        <v>418</v>
      </c>
      <c r="B23" s="272">
        <v>518</v>
      </c>
      <c r="C23" s="272">
        <v>548</v>
      </c>
      <c r="D23" s="272">
        <v>405</v>
      </c>
      <c r="E23" s="272">
        <v>344</v>
      </c>
      <c r="F23" s="273">
        <f t="shared" si="2"/>
        <v>0.19953596287703015</v>
      </c>
      <c r="G23" s="272">
        <v>11</v>
      </c>
      <c r="H23" s="272">
        <v>21</v>
      </c>
      <c r="I23" s="370">
        <v>69</v>
      </c>
      <c r="J23" s="371">
        <v>113</v>
      </c>
      <c r="K23" s="275">
        <f t="shared" si="3"/>
        <v>0.06554524361948956</v>
      </c>
      <c r="L23" s="276">
        <f t="shared" si="5"/>
        <v>0.26508120649651973</v>
      </c>
      <c r="M23" s="277">
        <v>30935</v>
      </c>
      <c r="N23" s="278">
        <v>11013</v>
      </c>
      <c r="O23" s="279">
        <f t="shared" si="0"/>
        <v>0.35600452561823176</v>
      </c>
      <c r="P23" s="272">
        <v>1724</v>
      </c>
      <c r="Q23" s="280">
        <f t="shared" si="1"/>
        <v>0.15654226822845727</v>
      </c>
      <c r="R23" s="281">
        <f t="shared" si="4"/>
        <v>25</v>
      </c>
    </row>
    <row r="24" spans="1:18" s="7" customFormat="1" ht="12" customHeight="1">
      <c r="A24" s="271" t="s">
        <v>419</v>
      </c>
      <c r="B24" s="272">
        <v>10467</v>
      </c>
      <c r="C24" s="272">
        <v>10468</v>
      </c>
      <c r="D24" s="272">
        <v>21072</v>
      </c>
      <c r="E24" s="272">
        <v>9125</v>
      </c>
      <c r="F24" s="273">
        <f t="shared" si="2"/>
        <v>0.38565572038375384</v>
      </c>
      <c r="G24" s="272">
        <v>2206</v>
      </c>
      <c r="H24" s="272">
        <v>1681</v>
      </c>
      <c r="I24" s="370">
        <v>1324</v>
      </c>
      <c r="J24" s="371">
        <v>883</v>
      </c>
      <c r="K24" s="275">
        <f t="shared" si="3"/>
        <v>0.037318794640970376</v>
      </c>
      <c r="L24" s="276">
        <f t="shared" si="5"/>
        <v>0.4229745150247242</v>
      </c>
      <c r="M24" s="277">
        <v>230636</v>
      </c>
      <c r="N24" s="278">
        <v>87663</v>
      </c>
      <c r="O24" s="279">
        <f t="shared" si="0"/>
        <v>0.38009244003538045</v>
      </c>
      <c r="P24" s="272">
        <v>23661</v>
      </c>
      <c r="Q24" s="280">
        <f t="shared" si="1"/>
        <v>0.26990862735703774</v>
      </c>
      <c r="R24" s="281">
        <f t="shared" si="4"/>
        <v>6</v>
      </c>
    </row>
    <row r="25" spans="1:18" s="7" customFormat="1" ht="12" customHeight="1">
      <c r="A25" s="271" t="s">
        <v>420</v>
      </c>
      <c r="B25" s="272">
        <v>2310</v>
      </c>
      <c r="C25" s="272">
        <v>634</v>
      </c>
      <c r="D25" s="272">
        <v>747</v>
      </c>
      <c r="E25" s="272">
        <v>603</v>
      </c>
      <c r="F25" s="273">
        <f t="shared" si="2"/>
        <v>0.06916724019270475</v>
      </c>
      <c r="G25" s="272">
        <v>389</v>
      </c>
      <c r="H25" s="272">
        <v>255</v>
      </c>
      <c r="I25" s="370">
        <v>214</v>
      </c>
      <c r="J25" s="371">
        <v>199</v>
      </c>
      <c r="K25" s="275">
        <f t="shared" si="3"/>
        <v>0.02282633631566873</v>
      </c>
      <c r="L25" s="276">
        <f t="shared" si="5"/>
        <v>0.09199357650837348</v>
      </c>
      <c r="M25" s="277">
        <v>119544</v>
      </c>
      <c r="N25" s="278">
        <v>46318</v>
      </c>
      <c r="O25" s="279">
        <f t="shared" si="0"/>
        <v>0.3874556648598006</v>
      </c>
      <c r="P25" s="272">
        <v>8718</v>
      </c>
      <c r="Q25" s="280">
        <f t="shared" si="1"/>
        <v>0.18822056220044042</v>
      </c>
      <c r="R25" s="281">
        <f t="shared" si="4"/>
        <v>21</v>
      </c>
    </row>
    <row r="26" spans="1:18" s="7" customFormat="1" ht="12.75" customHeight="1">
      <c r="A26" s="271" t="s">
        <v>421</v>
      </c>
      <c r="B26" s="272">
        <v>294</v>
      </c>
      <c r="C26" s="272">
        <v>518</v>
      </c>
      <c r="D26" s="272">
        <v>500</v>
      </c>
      <c r="E26" s="272">
        <v>436</v>
      </c>
      <c r="F26" s="273">
        <f t="shared" si="2"/>
        <v>0.18545299872394724</v>
      </c>
      <c r="G26" s="272">
        <v>16</v>
      </c>
      <c r="H26" s="272">
        <v>16</v>
      </c>
      <c r="I26" s="370">
        <v>18</v>
      </c>
      <c r="J26" s="371">
        <v>17</v>
      </c>
      <c r="K26" s="275">
        <f t="shared" si="3"/>
        <v>0.007230965546575925</v>
      </c>
      <c r="L26" s="276">
        <f t="shared" si="5"/>
        <v>0.19268396427052317</v>
      </c>
      <c r="M26" s="277">
        <v>30830</v>
      </c>
      <c r="N26" s="278">
        <v>11598</v>
      </c>
      <c r="O26" s="279">
        <f t="shared" si="0"/>
        <v>0.376192020759001</v>
      </c>
      <c r="P26" s="272">
        <v>2351</v>
      </c>
      <c r="Q26" s="280">
        <f t="shared" si="1"/>
        <v>0.20270736333850664</v>
      </c>
      <c r="R26" s="281">
        <f t="shared" si="4"/>
        <v>19</v>
      </c>
    </row>
    <row r="27" spans="1:18" s="7" customFormat="1" ht="12" customHeight="1">
      <c r="A27" s="271" t="s">
        <v>422</v>
      </c>
      <c r="B27" s="272">
        <v>1575</v>
      </c>
      <c r="C27" s="272">
        <v>1652</v>
      </c>
      <c r="D27" s="272">
        <v>1618</v>
      </c>
      <c r="E27" s="272">
        <v>1651</v>
      </c>
      <c r="F27" s="273">
        <f t="shared" si="2"/>
        <v>0.29461099214846537</v>
      </c>
      <c r="G27" s="272">
        <v>18</v>
      </c>
      <c r="H27" s="272">
        <v>14</v>
      </c>
      <c r="I27" s="274">
        <v>8</v>
      </c>
      <c r="J27" s="282">
        <v>23</v>
      </c>
      <c r="K27" s="275">
        <f t="shared" si="3"/>
        <v>0.004104211277658815</v>
      </c>
      <c r="L27" s="276">
        <f t="shared" si="5"/>
        <v>0.2987152034261242</v>
      </c>
      <c r="M27" s="277">
        <v>54342</v>
      </c>
      <c r="N27" s="278">
        <v>22655</v>
      </c>
      <c r="O27" s="279">
        <f t="shared" si="0"/>
        <v>0.4168966913253101</v>
      </c>
      <c r="P27" s="272">
        <v>5604</v>
      </c>
      <c r="Q27" s="280">
        <f t="shared" si="1"/>
        <v>0.24736261310968882</v>
      </c>
      <c r="R27" s="281">
        <f t="shared" si="4"/>
        <v>10</v>
      </c>
    </row>
    <row r="28" spans="1:18" s="7" customFormat="1" ht="12" customHeight="1">
      <c r="A28" s="271" t="s">
        <v>423</v>
      </c>
      <c r="B28" s="272">
        <v>3712</v>
      </c>
      <c r="C28" s="272"/>
      <c r="D28" s="272">
        <v>1984</v>
      </c>
      <c r="E28" s="272">
        <v>4072</v>
      </c>
      <c r="F28" s="273">
        <f t="shared" si="2"/>
        <v>1.590625</v>
      </c>
      <c r="G28" s="272">
        <v>10</v>
      </c>
      <c r="H28" s="272">
        <v>24</v>
      </c>
      <c r="I28" s="274">
        <v>29</v>
      </c>
      <c r="J28" s="282">
        <v>69</v>
      </c>
      <c r="K28" s="275">
        <f t="shared" si="3"/>
        <v>0.026953125</v>
      </c>
      <c r="L28" s="276">
        <f t="shared" si="5"/>
        <v>1.617578125</v>
      </c>
      <c r="M28" s="277">
        <v>48896</v>
      </c>
      <c r="N28" s="278">
        <v>19205</v>
      </c>
      <c r="O28" s="279">
        <f t="shared" si="0"/>
        <v>0.392772414921466</v>
      </c>
      <c r="P28" s="272">
        <v>2560</v>
      </c>
      <c r="Q28" s="280">
        <f t="shared" si="1"/>
        <v>0.13329862015100236</v>
      </c>
      <c r="R28" s="281">
        <f t="shared" si="4"/>
        <v>30</v>
      </c>
    </row>
    <row r="29" spans="1:18" s="7" customFormat="1" ht="12" customHeight="1">
      <c r="A29" s="271" t="s">
        <v>467</v>
      </c>
      <c r="B29" s="272">
        <v>367</v>
      </c>
      <c r="C29" s="272">
        <v>687</v>
      </c>
      <c r="D29" s="272">
        <v>584</v>
      </c>
      <c r="E29" s="272">
        <v>509</v>
      </c>
      <c r="F29" s="273">
        <f t="shared" si="2"/>
        <v>0.1830935251798561</v>
      </c>
      <c r="G29" s="272">
        <v>1</v>
      </c>
      <c r="H29" s="272">
        <v>30</v>
      </c>
      <c r="I29" s="370">
        <v>138</v>
      </c>
      <c r="J29" s="371">
        <v>101</v>
      </c>
      <c r="K29" s="275">
        <f t="shared" si="3"/>
        <v>0.03633093525179856</v>
      </c>
      <c r="L29" s="276">
        <f t="shared" si="5"/>
        <v>0.21942446043165467</v>
      </c>
      <c r="M29" s="277">
        <v>28384</v>
      </c>
      <c r="N29" s="278">
        <v>10705</v>
      </c>
      <c r="O29" s="279">
        <f t="shared" si="0"/>
        <v>0.3771490980834273</v>
      </c>
      <c r="P29" s="272">
        <v>2780</v>
      </c>
      <c r="Q29" s="280">
        <f t="shared" si="1"/>
        <v>0.25969173283512376</v>
      </c>
      <c r="R29" s="281">
        <f t="shared" si="4"/>
        <v>7</v>
      </c>
    </row>
    <row r="30" spans="1:18" s="7" customFormat="1" ht="12" customHeight="1">
      <c r="A30" s="271" t="s">
        <v>424</v>
      </c>
      <c r="B30" s="272">
        <v>490</v>
      </c>
      <c r="C30" s="272">
        <v>511</v>
      </c>
      <c r="D30" s="272">
        <v>544</v>
      </c>
      <c r="E30" s="272">
        <v>767</v>
      </c>
      <c r="F30" s="273">
        <f t="shared" si="2"/>
        <v>0.4268224819143016</v>
      </c>
      <c r="G30" s="272">
        <v>7</v>
      </c>
      <c r="H30" s="272">
        <v>5</v>
      </c>
      <c r="I30" s="370">
        <v>4</v>
      </c>
      <c r="J30" s="371">
        <v>4</v>
      </c>
      <c r="K30" s="275">
        <f t="shared" si="3"/>
        <v>0.0022259321090706734</v>
      </c>
      <c r="L30" s="276">
        <f t="shared" si="5"/>
        <v>0.4290484140233723</v>
      </c>
      <c r="M30" s="277">
        <v>24146</v>
      </c>
      <c r="N30" s="278">
        <v>8714</v>
      </c>
      <c r="O30" s="279">
        <f t="shared" si="0"/>
        <v>0.3608879317485298</v>
      </c>
      <c r="P30" s="272">
        <v>1797</v>
      </c>
      <c r="Q30" s="280">
        <f t="shared" si="1"/>
        <v>0.2062198760615102</v>
      </c>
      <c r="R30" s="281">
        <f t="shared" si="4"/>
        <v>18</v>
      </c>
    </row>
    <row r="31" spans="1:18" s="7" customFormat="1" ht="12" customHeight="1">
      <c r="A31" s="271" t="s">
        <v>425</v>
      </c>
      <c r="B31" s="272">
        <v>981</v>
      </c>
      <c r="C31" s="272">
        <v>1122</v>
      </c>
      <c r="D31" s="272">
        <v>1197</v>
      </c>
      <c r="E31" s="272">
        <v>1082</v>
      </c>
      <c r="F31" s="273">
        <f t="shared" si="2"/>
        <v>0.2097712291585886</v>
      </c>
      <c r="G31" s="272">
        <v>30</v>
      </c>
      <c r="H31" s="272">
        <v>20</v>
      </c>
      <c r="I31" s="370">
        <v>14</v>
      </c>
      <c r="J31" s="371">
        <v>9</v>
      </c>
      <c r="K31" s="275">
        <f t="shared" si="3"/>
        <v>0.0017448623497479643</v>
      </c>
      <c r="L31" s="276">
        <f t="shared" si="5"/>
        <v>0.21151609150833656</v>
      </c>
      <c r="M31" s="277">
        <v>49779</v>
      </c>
      <c r="N31" s="278">
        <v>18226</v>
      </c>
      <c r="O31" s="279">
        <f t="shared" si="0"/>
        <v>0.36613833142489804</v>
      </c>
      <c r="P31" s="272">
        <v>5158</v>
      </c>
      <c r="Q31" s="280">
        <f t="shared" si="1"/>
        <v>0.28300230440030727</v>
      </c>
      <c r="R31" s="281">
        <f t="shared" si="4"/>
        <v>5</v>
      </c>
    </row>
    <row r="32" spans="1:18" s="7" customFormat="1" ht="12" customHeight="1">
      <c r="A32" s="271" t="s">
        <v>390</v>
      </c>
      <c r="B32" s="272">
        <v>275</v>
      </c>
      <c r="C32" s="272">
        <v>198</v>
      </c>
      <c r="D32" s="272">
        <v>113</v>
      </c>
      <c r="E32" s="272">
        <v>264</v>
      </c>
      <c r="F32" s="273">
        <f t="shared" si="2"/>
        <v>1</v>
      </c>
      <c r="G32" s="272">
        <v>0</v>
      </c>
      <c r="H32" s="272">
        <v>0</v>
      </c>
      <c r="I32" s="274">
        <v>0</v>
      </c>
      <c r="J32" s="282">
        <v>0</v>
      </c>
      <c r="K32" s="275">
        <f t="shared" si="3"/>
        <v>0</v>
      </c>
      <c r="L32" s="276">
        <f t="shared" si="5"/>
        <v>1</v>
      </c>
      <c r="M32" s="277">
        <v>5309</v>
      </c>
      <c r="N32" s="278">
        <v>2068</v>
      </c>
      <c r="O32" s="279">
        <f t="shared" si="0"/>
        <v>0.3895272179318139</v>
      </c>
      <c r="P32" s="272">
        <v>264</v>
      </c>
      <c r="Q32" s="280">
        <f t="shared" si="1"/>
        <v>0.1276595744680851</v>
      </c>
      <c r="R32" s="281">
        <f t="shared" si="4"/>
        <v>31</v>
      </c>
    </row>
    <row r="33" spans="1:18" s="7" customFormat="1" ht="12" customHeight="1">
      <c r="A33" s="271" t="s">
        <v>391</v>
      </c>
      <c r="B33" s="272">
        <v>218</v>
      </c>
      <c r="C33" s="272">
        <v>239</v>
      </c>
      <c r="D33" s="272">
        <v>232</v>
      </c>
      <c r="E33" s="272">
        <v>209</v>
      </c>
      <c r="F33" s="273">
        <f t="shared" si="2"/>
        <v>0.7977099236641222</v>
      </c>
      <c r="G33" s="272">
        <v>0</v>
      </c>
      <c r="H33" s="272">
        <v>1</v>
      </c>
      <c r="I33" s="370">
        <v>0</v>
      </c>
      <c r="J33" s="371">
        <v>0</v>
      </c>
      <c r="K33" s="275">
        <f t="shared" si="3"/>
        <v>0</v>
      </c>
      <c r="L33" s="276">
        <f t="shared" si="5"/>
        <v>0.7977099236641222</v>
      </c>
      <c r="M33" s="277">
        <v>6318</v>
      </c>
      <c r="N33" s="278">
        <v>2455</v>
      </c>
      <c r="O33" s="279">
        <f t="shared" si="0"/>
        <v>0.38857233301677746</v>
      </c>
      <c r="P33" s="272">
        <v>262</v>
      </c>
      <c r="Q33" s="280">
        <f t="shared" si="1"/>
        <v>0.10672097759674135</v>
      </c>
      <c r="R33" s="281">
        <f t="shared" si="4"/>
        <v>34</v>
      </c>
    </row>
    <row r="34" spans="1:18" s="7" customFormat="1" ht="12" customHeight="1">
      <c r="A34" s="271" t="s">
        <v>392</v>
      </c>
      <c r="B34" s="272">
        <v>29</v>
      </c>
      <c r="C34" s="272">
        <v>29</v>
      </c>
      <c r="D34" s="272">
        <v>29</v>
      </c>
      <c r="E34" s="272">
        <v>34</v>
      </c>
      <c r="F34" s="273">
        <f t="shared" si="2"/>
        <v>0.5</v>
      </c>
      <c r="G34" s="272">
        <v>0</v>
      </c>
      <c r="H34" s="272">
        <v>0</v>
      </c>
      <c r="I34" s="370">
        <v>0</v>
      </c>
      <c r="J34" s="371">
        <v>0</v>
      </c>
      <c r="K34" s="275">
        <f t="shared" si="3"/>
        <v>0</v>
      </c>
      <c r="L34" s="276">
        <f t="shared" si="5"/>
        <v>0.5</v>
      </c>
      <c r="M34" s="277">
        <v>2365</v>
      </c>
      <c r="N34" s="278">
        <v>1092</v>
      </c>
      <c r="O34" s="279">
        <f t="shared" si="0"/>
        <v>0.4617336152219873</v>
      </c>
      <c r="P34" s="272">
        <v>68</v>
      </c>
      <c r="Q34" s="280">
        <f t="shared" si="1"/>
        <v>0.06227106227106227</v>
      </c>
      <c r="R34" s="281">
        <f t="shared" si="4"/>
        <v>36</v>
      </c>
    </row>
    <row r="35" spans="1:18" s="7" customFormat="1" ht="12" customHeight="1">
      <c r="A35" s="271" t="s">
        <v>426</v>
      </c>
      <c r="B35" s="272">
        <v>828</v>
      </c>
      <c r="C35" s="272">
        <v>895</v>
      </c>
      <c r="D35" s="272">
        <v>933</v>
      </c>
      <c r="E35" s="272">
        <v>1113</v>
      </c>
      <c r="F35" s="273">
        <f t="shared" si="2"/>
        <v>0.45336048879837065</v>
      </c>
      <c r="G35" s="272">
        <v>0</v>
      </c>
      <c r="H35" s="272">
        <v>0</v>
      </c>
      <c r="I35" s="274">
        <v>0</v>
      </c>
      <c r="J35" s="282">
        <v>0</v>
      </c>
      <c r="K35" s="275">
        <f t="shared" si="3"/>
        <v>0</v>
      </c>
      <c r="L35" s="276">
        <f t="shared" si="5"/>
        <v>0.45336048879837065</v>
      </c>
      <c r="M35" s="277">
        <v>47156</v>
      </c>
      <c r="N35" s="278">
        <v>17672</v>
      </c>
      <c r="O35" s="279">
        <f t="shared" si="0"/>
        <v>0.37475612859445245</v>
      </c>
      <c r="P35" s="272">
        <v>2455</v>
      </c>
      <c r="Q35" s="280">
        <f t="shared" si="1"/>
        <v>0.13892032593933906</v>
      </c>
      <c r="R35" s="281">
        <f t="shared" si="4"/>
        <v>29</v>
      </c>
    </row>
    <row r="36" spans="1:18" s="7" customFormat="1" ht="12" customHeight="1">
      <c r="A36" s="271" t="s">
        <v>387</v>
      </c>
      <c r="B36" s="272">
        <v>8150</v>
      </c>
      <c r="C36" s="272">
        <v>8164</v>
      </c>
      <c r="D36" s="272">
        <v>9305</v>
      </c>
      <c r="E36" s="272">
        <v>10334</v>
      </c>
      <c r="F36" s="273"/>
      <c r="G36" s="272">
        <v>5762</v>
      </c>
      <c r="H36" s="272">
        <v>7926</v>
      </c>
      <c r="I36" s="370">
        <v>7888</v>
      </c>
      <c r="J36" s="371">
        <v>8170</v>
      </c>
      <c r="K36" s="275"/>
      <c r="L36" s="276"/>
      <c r="M36" s="277">
        <v>377086</v>
      </c>
      <c r="N36" s="278">
        <v>137246</v>
      </c>
      <c r="O36" s="279">
        <f t="shared" si="0"/>
        <v>0.36396471892353466</v>
      </c>
      <c r="P36" s="272"/>
      <c r="Q36" s="280">
        <f t="shared" si="1"/>
        <v>0</v>
      </c>
      <c r="R36" s="281">
        <f t="shared" si="4"/>
        <v>39</v>
      </c>
    </row>
    <row r="37" spans="1:18" s="7" customFormat="1" ht="12" customHeight="1">
      <c r="A37" s="271" t="s">
        <v>427</v>
      </c>
      <c r="B37" s="272">
        <v>1139</v>
      </c>
      <c r="C37" s="272">
        <v>1084</v>
      </c>
      <c r="D37" s="272">
        <v>1214</v>
      </c>
      <c r="E37" s="272">
        <v>1453</v>
      </c>
      <c r="F37" s="273">
        <f t="shared" si="2"/>
        <v>0.34398674242424243</v>
      </c>
      <c r="G37" s="272">
        <v>149</v>
      </c>
      <c r="H37" s="272">
        <v>151</v>
      </c>
      <c r="I37" s="274">
        <v>145</v>
      </c>
      <c r="J37" s="282">
        <v>130</v>
      </c>
      <c r="K37" s="275">
        <f t="shared" si="3"/>
        <v>0.030776515151515152</v>
      </c>
      <c r="L37" s="276">
        <f t="shared" si="5"/>
        <v>0.37476325757575757</v>
      </c>
      <c r="M37" s="277">
        <v>74092</v>
      </c>
      <c r="N37" s="278">
        <v>25777</v>
      </c>
      <c r="O37" s="279">
        <f t="shared" si="0"/>
        <v>0.3479053069157264</v>
      </c>
      <c r="P37" s="272">
        <v>4224</v>
      </c>
      <c r="Q37" s="280">
        <f t="shared" si="1"/>
        <v>0.16386701322884742</v>
      </c>
      <c r="R37" s="281">
        <f t="shared" si="4"/>
        <v>24</v>
      </c>
    </row>
    <row r="38" spans="1:18" s="7" customFormat="1" ht="12" customHeight="1">
      <c r="A38" s="271" t="s">
        <v>393</v>
      </c>
      <c r="B38" s="272">
        <v>811</v>
      </c>
      <c r="C38" s="272">
        <v>542</v>
      </c>
      <c r="D38" s="272">
        <v>664</v>
      </c>
      <c r="E38" s="272">
        <v>731</v>
      </c>
      <c r="F38" s="273"/>
      <c r="G38" s="272">
        <v>14</v>
      </c>
      <c r="H38" s="272">
        <v>13</v>
      </c>
      <c r="I38" s="370">
        <v>44</v>
      </c>
      <c r="J38" s="371">
        <v>7</v>
      </c>
      <c r="K38" s="275"/>
      <c r="L38" s="276"/>
      <c r="M38" s="277">
        <v>24733</v>
      </c>
      <c r="N38" s="278">
        <v>9016</v>
      </c>
      <c r="O38" s="279">
        <f t="shared" si="0"/>
        <v>0.3645332147333522</v>
      </c>
      <c r="P38" s="272"/>
      <c r="Q38" s="280"/>
      <c r="R38" s="281">
        <f t="shared" si="4"/>
        <v>39</v>
      </c>
    </row>
    <row r="39" spans="1:18" s="7" customFormat="1" ht="12" customHeight="1">
      <c r="A39" s="271" t="s">
        <v>428</v>
      </c>
      <c r="B39" s="272">
        <v>878</v>
      </c>
      <c r="C39" s="272">
        <v>882</v>
      </c>
      <c r="D39" s="272">
        <v>1013</v>
      </c>
      <c r="E39" s="272">
        <v>1065</v>
      </c>
      <c r="F39" s="273">
        <f>E39/P39</f>
        <v>0.3703059805285118</v>
      </c>
      <c r="G39" s="272">
        <v>6</v>
      </c>
      <c r="H39" s="272">
        <v>4</v>
      </c>
      <c r="I39" s="370">
        <v>17</v>
      </c>
      <c r="J39" s="371">
        <v>23</v>
      </c>
      <c r="K39" s="275">
        <f aca="true" t="shared" si="6" ref="K39:K49">J39/P39</f>
        <v>0.007997218358831711</v>
      </c>
      <c r="L39" s="276">
        <f aca="true" t="shared" si="7" ref="L39:L49">(E39+J39)/P39</f>
        <v>0.37830319888734354</v>
      </c>
      <c r="M39" s="277">
        <v>33186</v>
      </c>
      <c r="N39" s="278">
        <v>11665</v>
      </c>
      <c r="O39" s="279">
        <f t="shared" si="0"/>
        <v>0.35150364611583196</v>
      </c>
      <c r="P39" s="272">
        <v>2876</v>
      </c>
      <c r="Q39" s="280">
        <f t="shared" si="1"/>
        <v>0.24654950707243892</v>
      </c>
      <c r="R39" s="281">
        <f t="shared" si="4"/>
        <v>11</v>
      </c>
    </row>
    <row r="40" spans="1:18" s="7" customFormat="1" ht="12" customHeight="1">
      <c r="A40" s="271" t="s">
        <v>429</v>
      </c>
      <c r="B40" s="272">
        <v>329</v>
      </c>
      <c r="C40" s="272">
        <v>464</v>
      </c>
      <c r="D40" s="272">
        <v>452</v>
      </c>
      <c r="E40" s="272">
        <v>320</v>
      </c>
      <c r="F40" s="273">
        <f>E40/P40</f>
        <v>0.47128129602356406</v>
      </c>
      <c r="G40" s="272">
        <v>18</v>
      </c>
      <c r="H40" s="272">
        <v>14</v>
      </c>
      <c r="I40" s="274">
        <v>11</v>
      </c>
      <c r="J40" s="282">
        <v>36</v>
      </c>
      <c r="K40" s="275">
        <f t="shared" si="6"/>
        <v>0.053019145802650956</v>
      </c>
      <c r="L40" s="276">
        <f t="shared" si="7"/>
        <v>0.524300441826215</v>
      </c>
      <c r="M40" s="277">
        <v>7584</v>
      </c>
      <c r="N40" s="278">
        <v>2782</v>
      </c>
      <c r="O40" s="279">
        <f t="shared" si="0"/>
        <v>0.3668248945147679</v>
      </c>
      <c r="P40" s="272">
        <v>679</v>
      </c>
      <c r="Q40" s="280">
        <f t="shared" si="1"/>
        <v>0.24406901509705248</v>
      </c>
      <c r="R40" s="281">
        <f t="shared" si="4"/>
        <v>12</v>
      </c>
    </row>
    <row r="41" spans="1:18" s="7" customFormat="1" ht="12" customHeight="1">
      <c r="A41" s="271" t="s">
        <v>430</v>
      </c>
      <c r="B41" s="272">
        <v>1215</v>
      </c>
      <c r="C41" s="272">
        <v>839</v>
      </c>
      <c r="D41" s="272"/>
      <c r="E41" s="272">
        <v>704</v>
      </c>
      <c r="F41" s="273">
        <f>E41/P41</f>
        <v>0.07728620046108245</v>
      </c>
      <c r="G41" s="272">
        <v>17</v>
      </c>
      <c r="H41" s="272">
        <v>11</v>
      </c>
      <c r="I41" s="274">
        <v>15</v>
      </c>
      <c r="J41" s="282">
        <v>11</v>
      </c>
      <c r="K41" s="275">
        <f t="shared" si="6"/>
        <v>0.0012075968822044133</v>
      </c>
      <c r="L41" s="276">
        <f t="shared" si="7"/>
        <v>0.07849379734328686</v>
      </c>
      <c r="M41" s="277">
        <v>84242</v>
      </c>
      <c r="N41" s="278">
        <v>31540</v>
      </c>
      <c r="O41" s="279">
        <f t="shared" si="0"/>
        <v>0.3743975689086204</v>
      </c>
      <c r="P41" s="272">
        <v>9109</v>
      </c>
      <c r="Q41" s="280">
        <f t="shared" si="1"/>
        <v>0.28880786303107164</v>
      </c>
      <c r="R41" s="281">
        <f t="shared" si="4"/>
        <v>4</v>
      </c>
    </row>
    <row r="42" spans="1:18" s="7" customFormat="1" ht="12" customHeight="1">
      <c r="A42" s="271" t="s">
        <v>431</v>
      </c>
      <c r="B42" s="272">
        <v>1008</v>
      </c>
      <c r="C42" s="272">
        <v>960</v>
      </c>
      <c r="D42" s="272">
        <v>917</v>
      </c>
      <c r="E42" s="272">
        <v>916</v>
      </c>
      <c r="F42" s="273">
        <f aca="true" t="shared" si="8" ref="F42:F49">E42/P42</f>
        <v>0.45754245754245754</v>
      </c>
      <c r="G42" s="272">
        <v>16</v>
      </c>
      <c r="H42" s="272">
        <v>19</v>
      </c>
      <c r="I42" s="370">
        <v>21</v>
      </c>
      <c r="J42" s="371">
        <v>33</v>
      </c>
      <c r="K42" s="275">
        <f t="shared" si="6"/>
        <v>0.016483516483516484</v>
      </c>
      <c r="L42" s="276">
        <f t="shared" si="7"/>
        <v>0.474025974025974</v>
      </c>
      <c r="M42" s="277">
        <v>36625</v>
      </c>
      <c r="N42" s="278">
        <v>12995</v>
      </c>
      <c r="O42" s="279">
        <f t="shared" si="0"/>
        <v>0.3548122866894198</v>
      </c>
      <c r="P42" s="272">
        <v>2002</v>
      </c>
      <c r="Q42" s="280">
        <f t="shared" si="1"/>
        <v>0.15405925355906117</v>
      </c>
      <c r="R42" s="281">
        <f t="shared" si="4"/>
        <v>26</v>
      </c>
    </row>
    <row r="43" spans="1:18" s="7" customFormat="1" ht="12" customHeight="1">
      <c r="A43" s="271" t="s">
        <v>432</v>
      </c>
      <c r="B43" s="272">
        <v>645</v>
      </c>
      <c r="C43" s="272">
        <v>781</v>
      </c>
      <c r="D43" s="272">
        <v>784</v>
      </c>
      <c r="E43" s="272">
        <v>854</v>
      </c>
      <c r="F43" s="273">
        <f t="shared" si="8"/>
        <v>0.25</v>
      </c>
      <c r="G43" s="272">
        <v>63</v>
      </c>
      <c r="H43" s="272">
        <v>57</v>
      </c>
      <c r="I43" s="274">
        <v>69</v>
      </c>
      <c r="J43" s="282">
        <v>63</v>
      </c>
      <c r="K43" s="275">
        <f t="shared" si="6"/>
        <v>0.018442622950819672</v>
      </c>
      <c r="L43" s="276">
        <f t="shared" si="7"/>
        <v>0.26844262295081966</v>
      </c>
      <c r="M43" s="277">
        <v>44137</v>
      </c>
      <c r="N43" s="278">
        <v>15518</v>
      </c>
      <c r="O43" s="279">
        <f t="shared" si="0"/>
        <v>0.3515871037904706</v>
      </c>
      <c r="P43" s="272">
        <v>3416</v>
      </c>
      <c r="Q43" s="280">
        <f t="shared" si="1"/>
        <v>0.2201314602397216</v>
      </c>
      <c r="R43" s="281">
        <f t="shared" si="4"/>
        <v>16</v>
      </c>
    </row>
    <row r="44" spans="1:18" s="7" customFormat="1" ht="12" customHeight="1">
      <c r="A44" s="271" t="s">
        <v>394</v>
      </c>
      <c r="B44" s="272">
        <v>106</v>
      </c>
      <c r="C44" s="272">
        <v>109</v>
      </c>
      <c r="D44" s="272">
        <v>96</v>
      </c>
      <c r="E44" s="272">
        <v>98</v>
      </c>
      <c r="F44" s="273">
        <f t="shared" si="8"/>
        <v>0.3391003460207612</v>
      </c>
      <c r="G44" s="272">
        <v>7</v>
      </c>
      <c r="H44" s="272">
        <v>6</v>
      </c>
      <c r="I44" s="370">
        <v>3</v>
      </c>
      <c r="J44" s="371">
        <v>3</v>
      </c>
      <c r="K44" s="275">
        <f t="shared" si="6"/>
        <v>0.010380622837370242</v>
      </c>
      <c r="L44" s="276">
        <f t="shared" si="7"/>
        <v>0.3494809688581315</v>
      </c>
      <c r="M44" s="277">
        <v>3728</v>
      </c>
      <c r="N44" s="278">
        <v>1167</v>
      </c>
      <c r="O44" s="279">
        <f t="shared" si="0"/>
        <v>0.31303648068669526</v>
      </c>
      <c r="P44" s="272">
        <v>289</v>
      </c>
      <c r="Q44" s="280">
        <f t="shared" si="1"/>
        <v>0.24764353041988005</v>
      </c>
      <c r="R44" s="281">
        <f t="shared" si="4"/>
        <v>9</v>
      </c>
    </row>
    <row r="45" spans="1:18" s="7" customFormat="1" ht="12" customHeight="1">
      <c r="A45" s="271" t="s">
        <v>395</v>
      </c>
      <c r="B45" s="272">
        <v>310</v>
      </c>
      <c r="C45" s="272">
        <v>299</v>
      </c>
      <c r="D45" s="272">
        <v>280</v>
      </c>
      <c r="E45" s="272">
        <v>532</v>
      </c>
      <c r="F45" s="273">
        <f t="shared" si="8"/>
        <v>0.7589158345221113</v>
      </c>
      <c r="G45" s="272">
        <v>23</v>
      </c>
      <c r="H45" s="272">
        <v>42</v>
      </c>
      <c r="I45" s="370">
        <v>54</v>
      </c>
      <c r="J45" s="371">
        <v>53</v>
      </c>
      <c r="K45" s="275">
        <f t="shared" si="6"/>
        <v>0.07560627674750357</v>
      </c>
      <c r="L45" s="276">
        <f t="shared" si="7"/>
        <v>0.8345221112696148</v>
      </c>
      <c r="M45" s="277">
        <v>17206</v>
      </c>
      <c r="N45" s="278">
        <v>6392</v>
      </c>
      <c r="O45" s="279">
        <f t="shared" si="0"/>
        <v>0.37149831454143906</v>
      </c>
      <c r="P45" s="272">
        <v>701</v>
      </c>
      <c r="Q45" s="280">
        <f t="shared" si="1"/>
        <v>0.1096683354192741</v>
      </c>
      <c r="R45" s="281">
        <f t="shared" si="4"/>
        <v>33</v>
      </c>
    </row>
    <row r="46" spans="1:18" s="7" customFormat="1" ht="12" customHeight="1">
      <c r="A46" s="271" t="s">
        <v>433</v>
      </c>
      <c r="B46" s="272">
        <v>722</v>
      </c>
      <c r="C46" s="272">
        <v>506</v>
      </c>
      <c r="D46" s="272">
        <v>1005</v>
      </c>
      <c r="E46" s="272">
        <v>1939</v>
      </c>
      <c r="F46" s="273">
        <f t="shared" si="8"/>
        <v>1.9907597535934292</v>
      </c>
      <c r="G46" s="272">
        <v>102</v>
      </c>
      <c r="H46" s="272">
        <v>64</v>
      </c>
      <c r="I46" s="370">
        <v>103</v>
      </c>
      <c r="J46" s="371">
        <v>92</v>
      </c>
      <c r="K46" s="275">
        <f t="shared" si="6"/>
        <v>0.0944558521560575</v>
      </c>
      <c r="L46" s="276">
        <f t="shared" si="7"/>
        <v>2.085215605749487</v>
      </c>
      <c r="M46" s="277">
        <v>25336</v>
      </c>
      <c r="N46" s="278">
        <v>10241</v>
      </c>
      <c r="O46" s="279">
        <f t="shared" si="0"/>
        <v>0.404207451847174</v>
      </c>
      <c r="P46" s="272">
        <v>974</v>
      </c>
      <c r="Q46" s="280">
        <f t="shared" si="1"/>
        <v>0.09510789961917782</v>
      </c>
      <c r="R46" s="281">
        <f t="shared" si="4"/>
        <v>35</v>
      </c>
    </row>
    <row r="47" spans="1:18" s="7" customFormat="1" ht="12" customHeight="1">
      <c r="A47" s="271" t="s">
        <v>434</v>
      </c>
      <c r="B47" s="272">
        <v>923</v>
      </c>
      <c r="C47" s="272">
        <v>952</v>
      </c>
      <c r="D47" s="272">
        <v>1128</v>
      </c>
      <c r="E47" s="272">
        <v>2210</v>
      </c>
      <c r="F47" s="273">
        <f t="shared" si="8"/>
        <v>1.3908118313404656</v>
      </c>
      <c r="G47" s="272">
        <v>14</v>
      </c>
      <c r="H47" s="272">
        <v>10</v>
      </c>
      <c r="I47" s="370">
        <v>6</v>
      </c>
      <c r="J47" s="371">
        <v>6</v>
      </c>
      <c r="K47" s="275">
        <f t="shared" si="6"/>
        <v>0.003775959723096287</v>
      </c>
      <c r="L47" s="276">
        <f t="shared" si="7"/>
        <v>1.394587791063562</v>
      </c>
      <c r="M47" s="277">
        <v>23402</v>
      </c>
      <c r="N47" s="278">
        <v>9296</v>
      </c>
      <c r="O47" s="279">
        <f t="shared" si="0"/>
        <v>0.3972310058969319</v>
      </c>
      <c r="P47" s="272">
        <v>1589</v>
      </c>
      <c r="Q47" s="280">
        <f t="shared" si="1"/>
        <v>0.17093373493975902</v>
      </c>
      <c r="R47" s="281">
        <f t="shared" si="4"/>
        <v>23</v>
      </c>
    </row>
    <row r="48" spans="1:18" s="7" customFormat="1" ht="12" customHeight="1" thickBot="1">
      <c r="A48" s="384" t="s">
        <v>396</v>
      </c>
      <c r="B48" s="517">
        <v>163</v>
      </c>
      <c r="C48" s="517">
        <v>304</v>
      </c>
      <c r="D48" s="517">
        <v>215</v>
      </c>
      <c r="E48" s="517">
        <v>195</v>
      </c>
      <c r="F48" s="518"/>
      <c r="G48" s="517">
        <v>0</v>
      </c>
      <c r="H48" s="517">
        <v>0</v>
      </c>
      <c r="I48" s="519">
        <v>0</v>
      </c>
      <c r="J48" s="520">
        <v>0</v>
      </c>
      <c r="K48" s="521"/>
      <c r="L48" s="522"/>
      <c r="M48" s="523">
        <v>7799</v>
      </c>
      <c r="N48" s="524">
        <v>3131</v>
      </c>
      <c r="O48" s="279">
        <f t="shared" si="0"/>
        <v>0.40146172586229006</v>
      </c>
      <c r="P48" s="517"/>
      <c r="Q48" s="525">
        <f t="shared" si="1"/>
        <v>0</v>
      </c>
      <c r="R48" s="281">
        <f t="shared" si="4"/>
        <v>39</v>
      </c>
    </row>
    <row r="49" spans="1:18" ht="15.75" customHeight="1" thickBot="1">
      <c r="A49" s="113" t="s">
        <v>385</v>
      </c>
      <c r="B49" s="231">
        <f>SUM(B6:B48)</f>
        <v>117867</v>
      </c>
      <c r="C49" s="231">
        <f>SUM(C6:C48)</f>
        <v>126309</v>
      </c>
      <c r="D49" s="231">
        <f>SUM(D6:D48)</f>
        <v>137246</v>
      </c>
      <c r="E49" s="231">
        <f>SUM(E6:E48)</f>
        <v>128172</v>
      </c>
      <c r="F49" s="149">
        <f t="shared" si="8"/>
        <v>0.4074320136052259</v>
      </c>
      <c r="G49" s="231">
        <f>SUM(G6:G48)</f>
        <v>27197</v>
      </c>
      <c r="H49" s="231">
        <f>SUM(H6:H48)</f>
        <v>29739</v>
      </c>
      <c r="I49" s="231">
        <f>SUM(I6:I48)</f>
        <v>30139</v>
      </c>
      <c r="J49" s="231">
        <f>SUM(J6:J48)</f>
        <v>28908</v>
      </c>
      <c r="K49" s="149">
        <f t="shared" si="6"/>
        <v>0.09189249328480378</v>
      </c>
      <c r="L49" s="114">
        <f t="shared" si="7"/>
        <v>0.4993245068900297</v>
      </c>
      <c r="M49" s="232">
        <f>SUM(M6:M48)</f>
        <v>4092894</v>
      </c>
      <c r="N49" s="233">
        <f>SUM(N6:N48)</f>
        <v>1476439</v>
      </c>
      <c r="O49" s="115">
        <f>N49/M49</f>
        <v>0.36073228380700795</v>
      </c>
      <c r="P49" s="231">
        <f>SUM(P6:P48)</f>
        <v>314585</v>
      </c>
      <c r="Q49" s="116">
        <f t="shared" si="1"/>
        <v>0.2130700963602289</v>
      </c>
      <c r="R49" s="117"/>
    </row>
    <row r="50" spans="2:12" ht="13.5">
      <c r="B50" s="616" t="s">
        <v>513</v>
      </c>
      <c r="C50" s="616"/>
      <c r="D50" s="616"/>
      <c r="E50" s="616"/>
      <c r="F50" s="616"/>
      <c r="G50" s="616"/>
      <c r="H50" s="616"/>
      <c r="I50" s="616"/>
      <c r="J50" s="616"/>
      <c r="K50" s="616"/>
      <c r="L50" s="616"/>
    </row>
  </sheetData>
  <sheetProtection/>
  <mergeCells count="11">
    <mergeCell ref="R3:R4"/>
    <mergeCell ref="A3:A5"/>
    <mergeCell ref="M3:M4"/>
    <mergeCell ref="N3:Q3"/>
    <mergeCell ref="B50:L50"/>
    <mergeCell ref="B1:N1"/>
    <mergeCell ref="F2:I2"/>
    <mergeCell ref="G4:K4"/>
    <mergeCell ref="B4:F4"/>
    <mergeCell ref="L3:L5"/>
    <mergeCell ref="B3:K3"/>
  </mergeCells>
  <printOptions/>
  <pageMargins left="0.6299212598425197" right="0.1968503937007874" top="0.3937007874015748" bottom="0.1968503937007874" header="0.31496062992125984" footer="0.1968503937007874"/>
  <pageSetup horizontalDpi="300" verticalDpi="300" orientation="landscape" paperSize="9" scale="88" r:id="rId1"/>
</worksheet>
</file>

<file path=xl/worksheets/sheet10.xml><?xml version="1.0" encoding="utf-8"?>
<worksheet xmlns="http://schemas.openxmlformats.org/spreadsheetml/2006/main" xmlns:r="http://schemas.openxmlformats.org/officeDocument/2006/relationships">
  <dimension ref="A1:T104"/>
  <sheetViews>
    <sheetView zoomScalePageLayoutView="0" workbookViewId="0" topLeftCell="A1">
      <pane xSplit="1" ySplit="5" topLeftCell="B32" activePane="bottomRight" state="frozen"/>
      <selection pane="topLeft" activeCell="A1" sqref="A1"/>
      <selection pane="topRight" activeCell="C1" sqref="C1"/>
      <selection pane="bottomLeft" activeCell="A8" sqref="A8"/>
      <selection pane="bottomRight" activeCell="S53" sqref="S53"/>
    </sheetView>
  </sheetViews>
  <sheetFormatPr defaultColWidth="9.00390625" defaultRowHeight="13.5"/>
  <cols>
    <col min="1" max="1" width="11.25390625" style="1" customWidth="1"/>
    <col min="2" max="2" width="10.25390625" style="1" customWidth="1"/>
    <col min="3" max="5" width="4.625" style="1" customWidth="1"/>
    <col min="6" max="11" width="6.625" style="1" customWidth="1"/>
    <col min="12" max="18" width="7.125" style="1" customWidth="1"/>
    <col min="19" max="19" width="7.125" style="0" customWidth="1"/>
    <col min="20" max="20" width="8.625" style="144" customWidth="1"/>
  </cols>
  <sheetData>
    <row r="1" spans="1:19" ht="27" customHeight="1">
      <c r="A1" s="13"/>
      <c r="B1" s="684" t="s">
        <v>477</v>
      </c>
      <c r="C1" s="684"/>
      <c r="D1" s="684"/>
      <c r="E1" s="684"/>
      <c r="F1" s="684"/>
      <c r="G1" s="684"/>
      <c r="H1" s="684"/>
      <c r="I1" s="684"/>
      <c r="J1" s="576" t="s">
        <v>514</v>
      </c>
      <c r="K1" s="705" t="s">
        <v>515</v>
      </c>
      <c r="L1" s="705"/>
      <c r="M1" s="705"/>
      <c r="N1" s="705"/>
      <c r="O1" s="705"/>
      <c r="P1" s="705"/>
      <c r="Q1" s="705"/>
      <c r="R1" s="705"/>
      <c r="S1" s="705"/>
    </row>
    <row r="2" spans="1:19" ht="20.25" customHeight="1" thickBot="1">
      <c r="A2" s="13"/>
      <c r="B2" s="713" t="s">
        <v>478</v>
      </c>
      <c r="C2" s="714"/>
      <c r="D2" s="714"/>
      <c r="E2" s="714"/>
      <c r="F2" s="714"/>
      <c r="G2" s="714"/>
      <c r="H2" s="714"/>
      <c r="I2" s="714"/>
      <c r="J2" s="714"/>
      <c r="K2" s="714"/>
      <c r="L2" s="714"/>
      <c r="M2" s="714"/>
      <c r="N2" s="714"/>
      <c r="O2" s="714"/>
      <c r="P2" s="714"/>
      <c r="Q2" s="714"/>
      <c r="R2" s="714"/>
      <c r="S2" s="714"/>
    </row>
    <row r="3" spans="1:19" ht="14.25" customHeight="1">
      <c r="A3" s="706"/>
      <c r="B3" s="692" t="s">
        <v>446</v>
      </c>
      <c r="C3" s="695" t="s">
        <v>453</v>
      </c>
      <c r="D3" s="696"/>
      <c r="E3" s="697"/>
      <c r="F3" s="698" t="s">
        <v>447</v>
      </c>
      <c r="G3" s="699"/>
      <c r="H3" s="699"/>
      <c r="I3" s="699"/>
      <c r="J3" s="699"/>
      <c r="K3" s="700"/>
      <c r="L3" s="689" t="s">
        <v>448</v>
      </c>
      <c r="M3" s="690"/>
      <c r="N3" s="690"/>
      <c r="O3" s="690"/>
      <c r="P3" s="690"/>
      <c r="Q3" s="691"/>
      <c r="R3" s="717" t="s">
        <v>479</v>
      </c>
      <c r="S3" s="718"/>
    </row>
    <row r="4" spans="1:19" ht="14.25" customHeight="1">
      <c r="A4" s="707"/>
      <c r="B4" s="693"/>
      <c r="C4" s="711" t="s">
        <v>447</v>
      </c>
      <c r="D4" s="712"/>
      <c r="E4" s="709" t="s">
        <v>448</v>
      </c>
      <c r="F4" s="715" t="s">
        <v>450</v>
      </c>
      <c r="G4" s="716"/>
      <c r="H4" s="716"/>
      <c r="I4" s="701" t="s">
        <v>449</v>
      </c>
      <c r="J4" s="702"/>
      <c r="K4" s="703"/>
      <c r="L4" s="721" t="s">
        <v>451</v>
      </c>
      <c r="M4" s="722"/>
      <c r="N4" s="722"/>
      <c r="O4" s="722" t="s">
        <v>452</v>
      </c>
      <c r="P4" s="722"/>
      <c r="Q4" s="723"/>
      <c r="R4" s="719"/>
      <c r="S4" s="720"/>
    </row>
    <row r="5" spans="1:19" ht="44.25" customHeight="1" thickBot="1">
      <c r="A5" s="708"/>
      <c r="B5" s="694"/>
      <c r="C5" s="210" t="s">
        <v>450</v>
      </c>
      <c r="D5" s="211" t="s">
        <v>449</v>
      </c>
      <c r="E5" s="710"/>
      <c r="F5" s="75" t="s">
        <v>249</v>
      </c>
      <c r="G5" s="212" t="s">
        <v>160</v>
      </c>
      <c r="H5" s="32" t="s">
        <v>259</v>
      </c>
      <c r="I5" s="32" t="s">
        <v>249</v>
      </c>
      <c r="J5" s="212" t="s">
        <v>160</v>
      </c>
      <c r="K5" s="76" t="s">
        <v>259</v>
      </c>
      <c r="L5" s="75" t="s">
        <v>249</v>
      </c>
      <c r="M5" s="212" t="s">
        <v>160</v>
      </c>
      <c r="N5" s="32" t="s">
        <v>259</v>
      </c>
      <c r="O5" s="32" t="s">
        <v>249</v>
      </c>
      <c r="P5" s="212" t="s">
        <v>160</v>
      </c>
      <c r="Q5" s="76" t="s">
        <v>259</v>
      </c>
      <c r="R5" s="77" t="s">
        <v>273</v>
      </c>
      <c r="S5" s="36" t="s">
        <v>274</v>
      </c>
    </row>
    <row r="6" spans="1:20" s="7" customFormat="1" ht="22.5" customHeight="1">
      <c r="A6" s="602" t="s">
        <v>440</v>
      </c>
      <c r="B6" s="603">
        <v>770000</v>
      </c>
      <c r="C6" s="604">
        <v>46</v>
      </c>
      <c r="D6" s="605">
        <v>0</v>
      </c>
      <c r="E6" s="606">
        <v>54</v>
      </c>
      <c r="F6" s="607">
        <v>0.079</v>
      </c>
      <c r="G6" s="608">
        <v>0.027</v>
      </c>
      <c r="H6" s="608">
        <v>0.0288</v>
      </c>
      <c r="I6" s="608">
        <v>0</v>
      </c>
      <c r="J6" s="608">
        <v>0</v>
      </c>
      <c r="K6" s="609">
        <v>0</v>
      </c>
      <c r="L6" s="610">
        <v>19621</v>
      </c>
      <c r="M6" s="611">
        <v>6768</v>
      </c>
      <c r="N6" s="611">
        <v>7824</v>
      </c>
      <c r="O6" s="611">
        <v>33528</v>
      </c>
      <c r="P6" s="611">
        <v>11565</v>
      </c>
      <c r="Q6" s="612">
        <v>9503</v>
      </c>
      <c r="R6" s="613" t="s">
        <v>3</v>
      </c>
      <c r="S6" s="614" t="s">
        <v>3</v>
      </c>
      <c r="T6" s="154"/>
    </row>
    <row r="7" spans="1:20" s="7" customFormat="1" ht="22.5" customHeight="1">
      <c r="A7" s="124" t="s">
        <v>398</v>
      </c>
      <c r="B7" s="125">
        <v>770000</v>
      </c>
      <c r="C7" s="126">
        <v>50</v>
      </c>
      <c r="D7" s="127">
        <v>0</v>
      </c>
      <c r="E7" s="78">
        <v>50</v>
      </c>
      <c r="F7" s="191">
        <v>0.0784</v>
      </c>
      <c r="G7" s="192">
        <v>0.0223</v>
      </c>
      <c r="H7" s="192">
        <v>0.0193</v>
      </c>
      <c r="I7" s="192">
        <v>0</v>
      </c>
      <c r="J7" s="192">
        <v>0</v>
      </c>
      <c r="K7" s="200">
        <v>0</v>
      </c>
      <c r="L7" s="193">
        <v>26510</v>
      </c>
      <c r="M7" s="194">
        <v>8299</v>
      </c>
      <c r="N7" s="194">
        <v>13076</v>
      </c>
      <c r="O7" s="194">
        <v>21702</v>
      </c>
      <c r="P7" s="194">
        <v>5965</v>
      </c>
      <c r="Q7" s="195">
        <v>0</v>
      </c>
      <c r="R7" s="213" t="s">
        <v>6</v>
      </c>
      <c r="S7" s="214" t="s">
        <v>6</v>
      </c>
      <c r="T7" s="129"/>
    </row>
    <row r="8" spans="1:20" s="7" customFormat="1" ht="22.5" customHeight="1">
      <c r="A8" s="124" t="s">
        <v>399</v>
      </c>
      <c r="B8" s="125">
        <v>770000</v>
      </c>
      <c r="C8" s="126">
        <v>50</v>
      </c>
      <c r="D8" s="127">
        <v>0</v>
      </c>
      <c r="E8" s="78">
        <v>50</v>
      </c>
      <c r="F8" s="191">
        <v>0.0771</v>
      </c>
      <c r="G8" s="192">
        <v>0.0315</v>
      </c>
      <c r="H8" s="192">
        <v>0.0323</v>
      </c>
      <c r="I8" s="192">
        <v>0</v>
      </c>
      <c r="J8" s="192">
        <v>0</v>
      </c>
      <c r="K8" s="200">
        <v>0</v>
      </c>
      <c r="L8" s="193">
        <v>31531</v>
      </c>
      <c r="M8" s="194">
        <v>11603</v>
      </c>
      <c r="N8" s="194">
        <v>13287</v>
      </c>
      <c r="O8" s="194">
        <v>13643</v>
      </c>
      <c r="P8" s="194">
        <v>5021</v>
      </c>
      <c r="Q8" s="195">
        <v>4085</v>
      </c>
      <c r="R8" s="213">
        <v>177951</v>
      </c>
      <c r="S8" s="214">
        <v>114316</v>
      </c>
      <c r="T8" s="154"/>
    </row>
    <row r="9" spans="1:20" s="7" customFormat="1" ht="22.5" customHeight="1">
      <c r="A9" s="124" t="s">
        <v>386</v>
      </c>
      <c r="B9" s="125">
        <v>770000</v>
      </c>
      <c r="C9" s="126">
        <v>50</v>
      </c>
      <c r="D9" s="127">
        <v>0</v>
      </c>
      <c r="E9" s="78">
        <v>50</v>
      </c>
      <c r="F9" s="191">
        <v>0.0537</v>
      </c>
      <c r="G9" s="192">
        <v>0.0133</v>
      </c>
      <c r="H9" s="192">
        <v>0.0169</v>
      </c>
      <c r="I9" s="192">
        <v>0</v>
      </c>
      <c r="J9" s="192">
        <v>0</v>
      </c>
      <c r="K9" s="200">
        <v>0</v>
      </c>
      <c r="L9" s="193">
        <v>25900</v>
      </c>
      <c r="M9" s="194">
        <v>6400</v>
      </c>
      <c r="N9" s="194">
        <v>7700</v>
      </c>
      <c r="O9" s="194">
        <v>20300</v>
      </c>
      <c r="P9" s="194">
        <v>5100</v>
      </c>
      <c r="Q9" s="195">
        <v>4000</v>
      </c>
      <c r="R9" s="213">
        <v>160232</v>
      </c>
      <c r="S9" s="214">
        <v>88378</v>
      </c>
      <c r="T9" s="129"/>
    </row>
    <row r="10" spans="1:20" s="7" customFormat="1" ht="22.5" customHeight="1">
      <c r="A10" s="124" t="s">
        <v>388</v>
      </c>
      <c r="B10" s="125">
        <v>770000</v>
      </c>
      <c r="C10" s="126">
        <v>50</v>
      </c>
      <c r="D10" s="127">
        <v>0</v>
      </c>
      <c r="E10" s="78">
        <v>50</v>
      </c>
      <c r="F10" s="191">
        <v>0.0856</v>
      </c>
      <c r="G10" s="192">
        <v>0.0243</v>
      </c>
      <c r="H10" s="192">
        <v>0.0202</v>
      </c>
      <c r="I10" s="192">
        <v>0</v>
      </c>
      <c r="J10" s="192">
        <v>0</v>
      </c>
      <c r="K10" s="200">
        <v>0</v>
      </c>
      <c r="L10" s="193">
        <v>27700</v>
      </c>
      <c r="M10" s="194">
        <v>7800</v>
      </c>
      <c r="N10" s="194">
        <v>8400</v>
      </c>
      <c r="O10" s="194">
        <v>22900</v>
      </c>
      <c r="P10" s="194">
        <v>6500</v>
      </c>
      <c r="Q10" s="195">
        <v>4700</v>
      </c>
      <c r="R10" s="213"/>
      <c r="S10" s="214"/>
      <c r="T10" s="129"/>
    </row>
    <row r="11" spans="1:20" s="25" customFormat="1" ht="22.5" customHeight="1">
      <c r="A11" s="124" t="s">
        <v>400</v>
      </c>
      <c r="B11" s="125">
        <v>770000</v>
      </c>
      <c r="C11" s="126">
        <v>50</v>
      </c>
      <c r="D11" s="127">
        <v>0</v>
      </c>
      <c r="E11" s="78">
        <v>50</v>
      </c>
      <c r="F11" s="191">
        <v>0.0717</v>
      </c>
      <c r="G11" s="192">
        <v>0.0387</v>
      </c>
      <c r="H11" s="192">
        <v>0.036</v>
      </c>
      <c r="I11" s="192">
        <v>0</v>
      </c>
      <c r="J11" s="192">
        <v>0</v>
      </c>
      <c r="K11" s="200">
        <v>0</v>
      </c>
      <c r="L11" s="193">
        <v>37800</v>
      </c>
      <c r="M11" s="194">
        <v>15900</v>
      </c>
      <c r="N11" s="194">
        <v>18900</v>
      </c>
      <c r="O11" s="194">
        <v>0</v>
      </c>
      <c r="P11" s="194">
        <v>0</v>
      </c>
      <c r="Q11" s="195">
        <v>0</v>
      </c>
      <c r="R11" s="213"/>
      <c r="S11" s="214">
        <v>105102</v>
      </c>
      <c r="T11" s="154"/>
    </row>
    <row r="12" spans="1:20" s="7" customFormat="1" ht="22.5" customHeight="1">
      <c r="A12" s="292" t="s">
        <v>401</v>
      </c>
      <c r="B12" s="293">
        <v>730000</v>
      </c>
      <c r="C12" s="294">
        <v>50</v>
      </c>
      <c r="D12" s="295">
        <v>0</v>
      </c>
      <c r="E12" s="296">
        <v>50</v>
      </c>
      <c r="F12" s="297">
        <v>0.0654</v>
      </c>
      <c r="G12" s="298">
        <v>0.0202</v>
      </c>
      <c r="H12" s="298">
        <v>0.0245</v>
      </c>
      <c r="I12" s="298">
        <v>0</v>
      </c>
      <c r="J12" s="298">
        <v>0</v>
      </c>
      <c r="K12" s="299">
        <v>0</v>
      </c>
      <c r="L12" s="300">
        <v>6804</v>
      </c>
      <c r="M12" s="301">
        <v>2048</v>
      </c>
      <c r="N12" s="301">
        <v>2417</v>
      </c>
      <c r="O12" s="301">
        <v>48753</v>
      </c>
      <c r="P12" s="301">
        <v>2417</v>
      </c>
      <c r="Q12" s="302">
        <v>12027</v>
      </c>
      <c r="R12" s="303"/>
      <c r="S12" s="304"/>
      <c r="T12" s="154" t="s">
        <v>31</v>
      </c>
    </row>
    <row r="13" spans="1:20" s="7" customFormat="1" ht="22.5" customHeight="1">
      <c r="A13" s="124" t="s">
        <v>389</v>
      </c>
      <c r="B13" s="125">
        <v>770000</v>
      </c>
      <c r="C13" s="126">
        <v>50</v>
      </c>
      <c r="D13" s="127">
        <v>0</v>
      </c>
      <c r="E13" s="78">
        <v>50</v>
      </c>
      <c r="F13" s="191">
        <v>0.072</v>
      </c>
      <c r="G13" s="192">
        <v>0.0205</v>
      </c>
      <c r="H13" s="192">
        <v>0.033</v>
      </c>
      <c r="I13" s="192">
        <v>0</v>
      </c>
      <c r="J13" s="192">
        <v>0</v>
      </c>
      <c r="K13" s="200">
        <v>0</v>
      </c>
      <c r="L13" s="193">
        <v>23940</v>
      </c>
      <c r="M13" s="194">
        <v>6720</v>
      </c>
      <c r="N13" s="194">
        <v>9960</v>
      </c>
      <c r="O13" s="194">
        <v>27000</v>
      </c>
      <c r="P13" s="194">
        <v>7560</v>
      </c>
      <c r="Q13" s="195">
        <v>8340</v>
      </c>
      <c r="R13" s="213">
        <v>175267</v>
      </c>
      <c r="S13" s="214">
        <v>103612</v>
      </c>
      <c r="T13" s="129"/>
    </row>
    <row r="14" spans="1:20" s="7" customFormat="1" ht="22.5" customHeight="1">
      <c r="A14" s="124" t="s">
        <v>402</v>
      </c>
      <c r="B14" s="125">
        <v>770000</v>
      </c>
      <c r="C14" s="126">
        <v>50</v>
      </c>
      <c r="D14" s="127">
        <v>0</v>
      </c>
      <c r="E14" s="78">
        <v>50</v>
      </c>
      <c r="F14" s="191">
        <v>0.0622</v>
      </c>
      <c r="G14" s="192">
        <v>0.0266</v>
      </c>
      <c r="H14" s="192">
        <v>0.304</v>
      </c>
      <c r="I14" s="192">
        <v>0</v>
      </c>
      <c r="J14" s="192">
        <v>0</v>
      </c>
      <c r="K14" s="200">
        <v>0</v>
      </c>
      <c r="L14" s="193">
        <v>24650</v>
      </c>
      <c r="M14" s="194">
        <v>9640</v>
      </c>
      <c r="N14" s="194">
        <v>10810</v>
      </c>
      <c r="O14" s="194">
        <v>18590</v>
      </c>
      <c r="P14" s="194">
        <v>7260</v>
      </c>
      <c r="Q14" s="195">
        <v>5720</v>
      </c>
      <c r="R14" s="213">
        <v>161193</v>
      </c>
      <c r="S14" s="214">
        <v>93781</v>
      </c>
      <c r="T14" s="129"/>
    </row>
    <row r="15" spans="1:20" s="7" customFormat="1" ht="22.5" customHeight="1">
      <c r="A15" s="124" t="s">
        <v>403</v>
      </c>
      <c r="B15" s="125">
        <v>770000</v>
      </c>
      <c r="C15" s="126">
        <v>50</v>
      </c>
      <c r="D15" s="127">
        <v>0</v>
      </c>
      <c r="E15" s="78">
        <v>50</v>
      </c>
      <c r="F15" s="191">
        <v>0.0693</v>
      </c>
      <c r="G15" s="192">
        <v>0.0264</v>
      </c>
      <c r="H15" s="192">
        <v>0.0305</v>
      </c>
      <c r="I15" s="192">
        <v>0</v>
      </c>
      <c r="J15" s="192">
        <v>0</v>
      </c>
      <c r="K15" s="200">
        <v>0</v>
      </c>
      <c r="L15" s="193">
        <v>11844</v>
      </c>
      <c r="M15" s="194">
        <v>3975</v>
      </c>
      <c r="N15" s="194">
        <v>5008</v>
      </c>
      <c r="O15" s="194">
        <v>48085</v>
      </c>
      <c r="P15" s="194">
        <v>16138</v>
      </c>
      <c r="Q15" s="195">
        <v>14495</v>
      </c>
      <c r="R15" s="213">
        <v>185832</v>
      </c>
      <c r="S15" s="214">
        <v>124259</v>
      </c>
      <c r="T15" s="129"/>
    </row>
    <row r="16" spans="1:19" s="7" customFormat="1" ht="22.5" customHeight="1">
      <c r="A16" s="124" t="s">
        <v>412</v>
      </c>
      <c r="B16" s="125">
        <v>770000</v>
      </c>
      <c r="C16" s="126">
        <v>50</v>
      </c>
      <c r="D16" s="127">
        <v>0</v>
      </c>
      <c r="E16" s="78">
        <v>50</v>
      </c>
      <c r="F16" s="191">
        <v>0.0687</v>
      </c>
      <c r="G16" s="192">
        <v>0.0155</v>
      </c>
      <c r="H16" s="192">
        <v>0.015</v>
      </c>
      <c r="I16" s="192">
        <v>0</v>
      </c>
      <c r="J16" s="192">
        <v>0</v>
      </c>
      <c r="K16" s="200">
        <v>0</v>
      </c>
      <c r="L16" s="193">
        <v>28080</v>
      </c>
      <c r="M16" s="194">
        <v>6720</v>
      </c>
      <c r="N16" s="194">
        <v>9000</v>
      </c>
      <c r="O16" s="194">
        <v>22680</v>
      </c>
      <c r="P16" s="194">
        <v>5520</v>
      </c>
      <c r="Q16" s="195">
        <v>5160</v>
      </c>
      <c r="R16" s="213"/>
      <c r="S16" s="214"/>
    </row>
    <row r="17" spans="1:20" s="7" customFormat="1" ht="22.5" customHeight="1">
      <c r="A17" s="124" t="s">
        <v>413</v>
      </c>
      <c r="B17" s="125">
        <v>770000</v>
      </c>
      <c r="C17" s="126">
        <v>45</v>
      </c>
      <c r="D17" s="127">
        <v>0</v>
      </c>
      <c r="E17" s="78">
        <v>50</v>
      </c>
      <c r="F17" s="191">
        <v>0.0945</v>
      </c>
      <c r="G17" s="192">
        <v>0.033</v>
      </c>
      <c r="H17" s="192">
        <v>0.03</v>
      </c>
      <c r="I17" s="192">
        <v>0</v>
      </c>
      <c r="J17" s="192">
        <v>0</v>
      </c>
      <c r="K17" s="200">
        <v>0</v>
      </c>
      <c r="L17" s="193">
        <v>24120</v>
      </c>
      <c r="M17" s="194">
        <v>8880</v>
      </c>
      <c r="N17" s="194">
        <v>11400</v>
      </c>
      <c r="O17" s="194">
        <v>33720</v>
      </c>
      <c r="P17" s="194">
        <v>11520</v>
      </c>
      <c r="Q17" s="195">
        <v>12360</v>
      </c>
      <c r="R17" s="213" t="s">
        <v>6</v>
      </c>
      <c r="S17" s="214" t="s">
        <v>6</v>
      </c>
      <c r="T17" s="154"/>
    </row>
    <row r="18" spans="1:20" s="7" customFormat="1" ht="22.5" customHeight="1">
      <c r="A18" s="124" t="s">
        <v>414</v>
      </c>
      <c r="B18" s="125">
        <v>770000</v>
      </c>
      <c r="C18" s="126">
        <v>50</v>
      </c>
      <c r="D18" s="127">
        <v>0</v>
      </c>
      <c r="E18" s="78">
        <v>50</v>
      </c>
      <c r="F18" s="191">
        <v>0.084</v>
      </c>
      <c r="G18" s="192">
        <v>0.031</v>
      </c>
      <c r="H18" s="192">
        <v>0.0216</v>
      </c>
      <c r="I18" s="192">
        <v>0</v>
      </c>
      <c r="J18" s="192">
        <v>0</v>
      </c>
      <c r="K18" s="200">
        <v>0</v>
      </c>
      <c r="L18" s="193">
        <v>24750</v>
      </c>
      <c r="M18" s="194">
        <v>9120</v>
      </c>
      <c r="N18" s="194">
        <v>13010</v>
      </c>
      <c r="O18" s="194">
        <v>18710</v>
      </c>
      <c r="P18" s="194">
        <v>6890</v>
      </c>
      <c r="Q18" s="195">
        <v>0</v>
      </c>
      <c r="R18" s="213"/>
      <c r="S18" s="214"/>
      <c r="T18" s="129"/>
    </row>
    <row r="19" spans="1:20" s="7" customFormat="1" ht="22.5" customHeight="1">
      <c r="A19" s="124" t="s">
        <v>415</v>
      </c>
      <c r="B19" s="125">
        <v>730000</v>
      </c>
      <c r="C19" s="126">
        <v>49.6</v>
      </c>
      <c r="D19" s="127">
        <v>0</v>
      </c>
      <c r="E19" s="78">
        <v>50.4</v>
      </c>
      <c r="F19" s="191">
        <v>0.09</v>
      </c>
      <c r="G19" s="192">
        <v>0.0224</v>
      </c>
      <c r="H19" s="192">
        <v>0.022</v>
      </c>
      <c r="I19" s="192">
        <v>0</v>
      </c>
      <c r="J19" s="192">
        <v>0</v>
      </c>
      <c r="K19" s="200">
        <v>0</v>
      </c>
      <c r="L19" s="193">
        <v>26160</v>
      </c>
      <c r="M19" s="194">
        <v>5160</v>
      </c>
      <c r="N19" s="194">
        <v>13440</v>
      </c>
      <c r="O19" s="194">
        <v>32400</v>
      </c>
      <c r="P19" s="194">
        <v>6720</v>
      </c>
      <c r="Q19" s="195">
        <v>0</v>
      </c>
      <c r="R19" s="213">
        <v>191342</v>
      </c>
      <c r="S19" s="214">
        <v>110807</v>
      </c>
      <c r="T19" s="129"/>
    </row>
    <row r="20" spans="1:20" s="7" customFormat="1" ht="22.5" customHeight="1">
      <c r="A20" s="124" t="s">
        <v>374</v>
      </c>
      <c r="B20" s="125">
        <v>770000</v>
      </c>
      <c r="C20" s="126">
        <v>50</v>
      </c>
      <c r="D20" s="127">
        <v>0</v>
      </c>
      <c r="E20" s="78">
        <v>50</v>
      </c>
      <c r="F20" s="191">
        <v>0.07</v>
      </c>
      <c r="G20" s="192">
        <v>0.033</v>
      </c>
      <c r="H20" s="192">
        <v>0.0316</v>
      </c>
      <c r="I20" s="192">
        <v>0</v>
      </c>
      <c r="J20" s="192">
        <v>0</v>
      </c>
      <c r="K20" s="200">
        <v>0</v>
      </c>
      <c r="L20" s="193">
        <v>22051</v>
      </c>
      <c r="M20" s="194">
        <v>9237</v>
      </c>
      <c r="N20" s="194">
        <v>15479</v>
      </c>
      <c r="O20" s="194">
        <v>16937</v>
      </c>
      <c r="P20" s="194">
        <v>7095</v>
      </c>
      <c r="Q20" s="195">
        <v>0</v>
      </c>
      <c r="R20" s="213">
        <v>154700</v>
      </c>
      <c r="S20" s="214">
        <v>86209</v>
      </c>
      <c r="T20" s="129"/>
    </row>
    <row r="21" spans="1:20" s="7" customFormat="1" ht="22.5" customHeight="1">
      <c r="A21" s="124" t="s">
        <v>416</v>
      </c>
      <c r="B21" s="125">
        <v>770000</v>
      </c>
      <c r="C21" s="126">
        <v>50</v>
      </c>
      <c r="D21" s="127">
        <v>0</v>
      </c>
      <c r="E21" s="78">
        <v>50</v>
      </c>
      <c r="F21" s="191">
        <v>0.0833</v>
      </c>
      <c r="G21" s="192">
        <v>0.0289</v>
      </c>
      <c r="H21" s="192">
        <v>0.0268</v>
      </c>
      <c r="I21" s="192">
        <v>0</v>
      </c>
      <c r="J21" s="192">
        <v>0</v>
      </c>
      <c r="K21" s="200">
        <v>0</v>
      </c>
      <c r="L21" s="193">
        <v>26040</v>
      </c>
      <c r="M21" s="194">
        <v>8460</v>
      </c>
      <c r="N21" s="194">
        <v>13680</v>
      </c>
      <c r="O21" s="194">
        <v>19680</v>
      </c>
      <c r="P21" s="194">
        <v>6300</v>
      </c>
      <c r="Q21" s="195">
        <v>0</v>
      </c>
      <c r="R21" s="213">
        <v>135492</v>
      </c>
      <c r="S21" s="214">
        <v>100092</v>
      </c>
      <c r="T21" s="129"/>
    </row>
    <row r="22" spans="1:20" s="7" customFormat="1" ht="22.5" customHeight="1">
      <c r="A22" s="124" t="s">
        <v>417</v>
      </c>
      <c r="B22" s="125">
        <v>770000</v>
      </c>
      <c r="C22" s="126">
        <v>54</v>
      </c>
      <c r="D22" s="127">
        <v>0</v>
      </c>
      <c r="E22" s="78">
        <v>46</v>
      </c>
      <c r="F22" s="191">
        <v>0.0713</v>
      </c>
      <c r="G22" s="192">
        <v>0.0308</v>
      </c>
      <c r="H22" s="192">
        <v>0.0199</v>
      </c>
      <c r="I22" s="192">
        <v>0</v>
      </c>
      <c r="J22" s="192">
        <v>0</v>
      </c>
      <c r="K22" s="200">
        <v>0</v>
      </c>
      <c r="L22" s="193">
        <v>18240</v>
      </c>
      <c r="M22" s="194">
        <v>8520</v>
      </c>
      <c r="N22" s="194">
        <v>13680</v>
      </c>
      <c r="O22" s="194">
        <v>19500</v>
      </c>
      <c r="P22" s="194">
        <v>9480</v>
      </c>
      <c r="Q22" s="195">
        <v>0</v>
      </c>
      <c r="R22" s="213"/>
      <c r="S22" s="214"/>
      <c r="T22" s="129"/>
    </row>
    <row r="23" spans="1:20" s="7" customFormat="1" ht="22.5" customHeight="1">
      <c r="A23" s="124" t="s">
        <v>418</v>
      </c>
      <c r="B23" s="125">
        <v>750000</v>
      </c>
      <c r="C23" s="126">
        <v>52</v>
      </c>
      <c r="D23" s="127">
        <v>0</v>
      </c>
      <c r="E23" s="78">
        <v>48</v>
      </c>
      <c r="F23" s="191">
        <v>0.073</v>
      </c>
      <c r="G23" s="192">
        <v>0.0224</v>
      </c>
      <c r="H23" s="192">
        <v>0.0218</v>
      </c>
      <c r="I23" s="192">
        <v>0</v>
      </c>
      <c r="J23" s="192">
        <v>0</v>
      </c>
      <c r="K23" s="200">
        <v>0</v>
      </c>
      <c r="L23" s="193">
        <v>27360</v>
      </c>
      <c r="M23" s="194">
        <v>8100</v>
      </c>
      <c r="N23" s="194">
        <v>9930</v>
      </c>
      <c r="O23" s="194">
        <v>21540</v>
      </c>
      <c r="P23" s="194">
        <v>6440</v>
      </c>
      <c r="Q23" s="195">
        <v>5780</v>
      </c>
      <c r="R23" s="213">
        <v>165255</v>
      </c>
      <c r="S23" s="214">
        <v>94280</v>
      </c>
      <c r="T23" s="129"/>
    </row>
    <row r="24" spans="1:20" s="7" customFormat="1" ht="22.5" customHeight="1">
      <c r="A24" s="124" t="s">
        <v>419</v>
      </c>
      <c r="B24" s="125">
        <v>770000</v>
      </c>
      <c r="C24" s="126">
        <v>50</v>
      </c>
      <c r="D24" s="127">
        <v>0</v>
      </c>
      <c r="E24" s="78">
        <v>50</v>
      </c>
      <c r="F24" s="191">
        <v>0.098</v>
      </c>
      <c r="G24" s="192">
        <v>0.0355</v>
      </c>
      <c r="H24" s="192">
        <v>0.035</v>
      </c>
      <c r="I24" s="192">
        <v>0</v>
      </c>
      <c r="J24" s="192">
        <v>0</v>
      </c>
      <c r="K24" s="200">
        <v>0</v>
      </c>
      <c r="L24" s="193">
        <v>29160</v>
      </c>
      <c r="M24" s="194">
        <v>9840</v>
      </c>
      <c r="N24" s="194">
        <v>11760</v>
      </c>
      <c r="O24" s="194">
        <v>21240</v>
      </c>
      <c r="P24" s="194">
        <v>7080</v>
      </c>
      <c r="Q24" s="195">
        <v>6240</v>
      </c>
      <c r="R24" s="213"/>
      <c r="S24" s="214"/>
      <c r="T24" s="129"/>
    </row>
    <row r="25" spans="1:20" s="7" customFormat="1" ht="22.5" customHeight="1">
      <c r="A25" s="124" t="s">
        <v>420</v>
      </c>
      <c r="B25" s="125">
        <v>770000</v>
      </c>
      <c r="C25" s="126">
        <v>52</v>
      </c>
      <c r="D25" s="127">
        <v>0</v>
      </c>
      <c r="E25" s="78">
        <v>48</v>
      </c>
      <c r="F25" s="191">
        <v>0.07</v>
      </c>
      <c r="G25" s="192">
        <v>0.029</v>
      </c>
      <c r="H25" s="192">
        <v>0.027</v>
      </c>
      <c r="I25" s="192">
        <v>0</v>
      </c>
      <c r="J25" s="192">
        <v>0</v>
      </c>
      <c r="K25" s="200">
        <v>0</v>
      </c>
      <c r="L25" s="193">
        <v>21960</v>
      </c>
      <c r="M25" s="194">
        <v>8300</v>
      </c>
      <c r="N25" s="194">
        <v>14210</v>
      </c>
      <c r="O25" s="194">
        <v>18200</v>
      </c>
      <c r="P25" s="194">
        <v>6880</v>
      </c>
      <c r="Q25" s="195">
        <v>0</v>
      </c>
      <c r="R25" s="213">
        <v>179743</v>
      </c>
      <c r="S25" s="214">
        <v>102451</v>
      </c>
      <c r="T25" s="129"/>
    </row>
    <row r="26" spans="1:20" s="7" customFormat="1" ht="22.5" customHeight="1">
      <c r="A26" s="124" t="s">
        <v>421</v>
      </c>
      <c r="B26" s="125">
        <v>770000</v>
      </c>
      <c r="C26" s="126">
        <v>50</v>
      </c>
      <c r="D26" s="127">
        <v>0</v>
      </c>
      <c r="E26" s="78">
        <v>50</v>
      </c>
      <c r="F26" s="191">
        <v>0.077</v>
      </c>
      <c r="G26" s="192">
        <v>0.0345</v>
      </c>
      <c r="H26" s="192">
        <v>0.0304</v>
      </c>
      <c r="I26" s="192">
        <v>0</v>
      </c>
      <c r="J26" s="192">
        <v>0</v>
      </c>
      <c r="K26" s="200">
        <v>0</v>
      </c>
      <c r="L26" s="193">
        <v>23520</v>
      </c>
      <c r="M26" s="194">
        <v>9360</v>
      </c>
      <c r="N26" s="194">
        <v>10080</v>
      </c>
      <c r="O26" s="194">
        <v>20640</v>
      </c>
      <c r="P26" s="194">
        <v>8160</v>
      </c>
      <c r="Q26" s="195">
        <v>6000</v>
      </c>
      <c r="R26" s="213">
        <v>162098</v>
      </c>
      <c r="S26" s="214">
        <v>90868</v>
      </c>
      <c r="T26" s="129"/>
    </row>
    <row r="27" spans="1:20" s="7" customFormat="1" ht="22.5" customHeight="1">
      <c r="A27" s="124" t="s">
        <v>422</v>
      </c>
      <c r="B27" s="125">
        <v>740000</v>
      </c>
      <c r="C27" s="126">
        <v>50</v>
      </c>
      <c r="D27" s="127">
        <v>0</v>
      </c>
      <c r="E27" s="78">
        <v>50</v>
      </c>
      <c r="F27" s="191">
        <v>0.0834</v>
      </c>
      <c r="G27" s="192">
        <v>0.0373</v>
      </c>
      <c r="H27" s="192">
        <v>0.0296</v>
      </c>
      <c r="I27" s="192">
        <v>0</v>
      </c>
      <c r="J27" s="192">
        <v>0</v>
      </c>
      <c r="K27" s="200">
        <v>0</v>
      </c>
      <c r="L27" s="193">
        <v>27960</v>
      </c>
      <c r="M27" s="194">
        <v>9360</v>
      </c>
      <c r="N27" s="194">
        <v>11280</v>
      </c>
      <c r="O27" s="194">
        <v>22200</v>
      </c>
      <c r="P27" s="194">
        <v>7440</v>
      </c>
      <c r="Q27" s="195">
        <v>6120</v>
      </c>
      <c r="R27" s="213">
        <v>142917</v>
      </c>
      <c r="S27" s="214">
        <v>81883</v>
      </c>
      <c r="T27" s="129"/>
    </row>
    <row r="28" spans="1:20" s="7" customFormat="1" ht="22.5" customHeight="1">
      <c r="A28" s="124" t="s">
        <v>423</v>
      </c>
      <c r="B28" s="125">
        <v>770000</v>
      </c>
      <c r="C28" s="126">
        <v>50</v>
      </c>
      <c r="D28" s="127">
        <v>0</v>
      </c>
      <c r="E28" s="78">
        <v>50</v>
      </c>
      <c r="F28" s="191">
        <v>0.0767</v>
      </c>
      <c r="G28" s="192">
        <v>0.0347</v>
      </c>
      <c r="H28" s="192">
        <v>0.0335</v>
      </c>
      <c r="I28" s="192">
        <v>0</v>
      </c>
      <c r="J28" s="192">
        <v>0</v>
      </c>
      <c r="K28" s="200">
        <v>0</v>
      </c>
      <c r="L28" s="193">
        <v>23070</v>
      </c>
      <c r="M28" s="194">
        <v>9350</v>
      </c>
      <c r="N28" s="194">
        <v>11100</v>
      </c>
      <c r="O28" s="194">
        <v>18670</v>
      </c>
      <c r="P28" s="194">
        <v>7570</v>
      </c>
      <c r="Q28" s="195">
        <v>6090</v>
      </c>
      <c r="R28" s="213">
        <v>181990</v>
      </c>
      <c r="S28" s="214">
        <v>90383</v>
      </c>
      <c r="T28" s="129"/>
    </row>
    <row r="29" spans="1:20" s="7" customFormat="1" ht="22.5" customHeight="1">
      <c r="A29" s="124" t="s">
        <v>467</v>
      </c>
      <c r="B29" s="125">
        <v>770000</v>
      </c>
      <c r="C29" s="126">
        <v>48</v>
      </c>
      <c r="D29" s="127">
        <v>0</v>
      </c>
      <c r="E29" s="78">
        <v>52</v>
      </c>
      <c r="F29" s="191">
        <v>0.089</v>
      </c>
      <c r="G29" s="192">
        <v>0.028</v>
      </c>
      <c r="H29" s="192">
        <v>0.024</v>
      </c>
      <c r="I29" s="192">
        <v>0</v>
      </c>
      <c r="J29" s="192">
        <v>0</v>
      </c>
      <c r="K29" s="200">
        <v>0</v>
      </c>
      <c r="L29" s="193">
        <v>28200</v>
      </c>
      <c r="M29" s="194">
        <v>9000</v>
      </c>
      <c r="N29" s="194">
        <v>9000</v>
      </c>
      <c r="O29" s="194">
        <v>23100</v>
      </c>
      <c r="P29" s="194">
        <v>7800</v>
      </c>
      <c r="Q29" s="195">
        <v>5100</v>
      </c>
      <c r="R29" s="213">
        <v>169312</v>
      </c>
      <c r="S29" s="214">
        <v>96056</v>
      </c>
      <c r="T29" s="154"/>
    </row>
    <row r="30" spans="1:20" s="7" customFormat="1" ht="22.5" customHeight="1">
      <c r="A30" s="305" t="s">
        <v>424</v>
      </c>
      <c r="B30" s="306">
        <v>770000</v>
      </c>
      <c r="C30" s="307">
        <v>50</v>
      </c>
      <c r="D30" s="308">
        <v>0</v>
      </c>
      <c r="E30" s="269">
        <v>50</v>
      </c>
      <c r="F30" s="309">
        <v>0.0835</v>
      </c>
      <c r="G30" s="310">
        <v>0.024</v>
      </c>
      <c r="H30" s="310">
        <v>0.0235</v>
      </c>
      <c r="I30" s="310">
        <v>0</v>
      </c>
      <c r="J30" s="310">
        <v>0</v>
      </c>
      <c r="K30" s="311">
        <v>0</v>
      </c>
      <c r="L30" s="312">
        <v>28800</v>
      </c>
      <c r="M30" s="313">
        <v>8400</v>
      </c>
      <c r="N30" s="313">
        <v>9100</v>
      </c>
      <c r="O30" s="313">
        <v>22300</v>
      </c>
      <c r="P30" s="313">
        <v>7100</v>
      </c>
      <c r="Q30" s="314">
        <v>5100</v>
      </c>
      <c r="R30" s="315">
        <v>197857</v>
      </c>
      <c r="S30" s="316">
        <v>111529</v>
      </c>
      <c r="T30" s="129" t="s">
        <v>134</v>
      </c>
    </row>
    <row r="31" spans="1:20" s="7" customFormat="1" ht="22.5" customHeight="1">
      <c r="A31" s="124" t="s">
        <v>425</v>
      </c>
      <c r="B31" s="248">
        <v>770000</v>
      </c>
      <c r="C31" s="249">
        <v>50</v>
      </c>
      <c r="D31" s="250">
        <v>0</v>
      </c>
      <c r="E31" s="251">
        <v>50</v>
      </c>
      <c r="F31" s="191">
        <v>0.0829</v>
      </c>
      <c r="G31" s="192">
        <v>0.0269</v>
      </c>
      <c r="H31" s="192">
        <v>0.0266</v>
      </c>
      <c r="I31" s="192">
        <v>0</v>
      </c>
      <c r="J31" s="192">
        <v>0</v>
      </c>
      <c r="K31" s="200">
        <v>0</v>
      </c>
      <c r="L31" s="252">
        <v>28600</v>
      </c>
      <c r="M31" s="253">
        <v>8900</v>
      </c>
      <c r="N31" s="253">
        <v>9900</v>
      </c>
      <c r="O31" s="253">
        <v>21700</v>
      </c>
      <c r="P31" s="253">
        <v>6800</v>
      </c>
      <c r="Q31" s="229">
        <v>5300</v>
      </c>
      <c r="R31" s="213">
        <v>169578</v>
      </c>
      <c r="S31" s="214">
        <v>95399</v>
      </c>
      <c r="T31" s="129"/>
    </row>
    <row r="32" spans="1:20" s="7" customFormat="1" ht="22.5" customHeight="1">
      <c r="A32" s="124" t="s">
        <v>390</v>
      </c>
      <c r="B32" s="125">
        <v>770000</v>
      </c>
      <c r="C32" s="126">
        <v>50</v>
      </c>
      <c r="D32" s="127">
        <v>0</v>
      </c>
      <c r="E32" s="78">
        <v>50</v>
      </c>
      <c r="F32" s="191">
        <v>0.0769</v>
      </c>
      <c r="G32" s="192">
        <v>0.0239</v>
      </c>
      <c r="H32" s="192">
        <v>0.0245</v>
      </c>
      <c r="I32" s="192">
        <v>0</v>
      </c>
      <c r="J32" s="192">
        <v>0</v>
      </c>
      <c r="K32" s="200">
        <v>0</v>
      </c>
      <c r="L32" s="193">
        <v>26820</v>
      </c>
      <c r="M32" s="194">
        <v>8160</v>
      </c>
      <c r="N32" s="194">
        <v>10080</v>
      </c>
      <c r="O32" s="194">
        <v>22920</v>
      </c>
      <c r="P32" s="194">
        <v>6960</v>
      </c>
      <c r="Q32" s="195">
        <v>5700</v>
      </c>
      <c r="R32" s="213"/>
      <c r="S32" s="214">
        <v>98674</v>
      </c>
      <c r="T32" s="129"/>
    </row>
    <row r="33" spans="1:20" s="7" customFormat="1" ht="22.5" customHeight="1">
      <c r="A33" s="124" t="s">
        <v>391</v>
      </c>
      <c r="B33" s="125">
        <v>770000</v>
      </c>
      <c r="C33" s="126">
        <v>50</v>
      </c>
      <c r="D33" s="127">
        <v>0</v>
      </c>
      <c r="E33" s="78">
        <v>50</v>
      </c>
      <c r="F33" s="191">
        <v>0.0717</v>
      </c>
      <c r="G33" s="192">
        <v>0.0254</v>
      </c>
      <c r="H33" s="192">
        <v>0.0257</v>
      </c>
      <c r="I33" s="192">
        <v>0</v>
      </c>
      <c r="J33" s="192">
        <v>0</v>
      </c>
      <c r="K33" s="200">
        <v>0</v>
      </c>
      <c r="L33" s="193">
        <v>27800</v>
      </c>
      <c r="M33" s="194">
        <v>10000</v>
      </c>
      <c r="N33" s="194">
        <v>11500</v>
      </c>
      <c r="O33" s="194">
        <v>23400</v>
      </c>
      <c r="P33" s="194">
        <v>8300</v>
      </c>
      <c r="Q33" s="195">
        <v>6400</v>
      </c>
      <c r="R33" s="213"/>
      <c r="S33" s="214"/>
      <c r="T33" s="129"/>
    </row>
    <row r="34" spans="1:20" s="7" customFormat="1" ht="22.5" customHeight="1">
      <c r="A34" s="124" t="s">
        <v>392</v>
      </c>
      <c r="B34" s="125">
        <v>750000</v>
      </c>
      <c r="C34" s="126">
        <v>50</v>
      </c>
      <c r="D34" s="127">
        <v>0</v>
      </c>
      <c r="E34" s="78">
        <v>50</v>
      </c>
      <c r="F34" s="191">
        <v>0.0768</v>
      </c>
      <c r="G34" s="192">
        <v>0.024</v>
      </c>
      <c r="H34" s="192">
        <v>0.023</v>
      </c>
      <c r="I34" s="192">
        <v>0</v>
      </c>
      <c r="J34" s="192">
        <v>0</v>
      </c>
      <c r="K34" s="200">
        <v>0</v>
      </c>
      <c r="L34" s="193">
        <v>26048</v>
      </c>
      <c r="M34" s="194">
        <v>7775</v>
      </c>
      <c r="N34" s="194">
        <v>7845</v>
      </c>
      <c r="O34" s="194">
        <v>21335</v>
      </c>
      <c r="P34" s="194">
        <v>6695</v>
      </c>
      <c r="Q34" s="195">
        <v>4335</v>
      </c>
      <c r="R34" s="213">
        <v>174160</v>
      </c>
      <c r="S34" s="214">
        <v>95917</v>
      </c>
      <c r="T34" s="129"/>
    </row>
    <row r="35" spans="1:20" s="7" customFormat="1" ht="22.5" customHeight="1">
      <c r="A35" s="124" t="s">
        <v>426</v>
      </c>
      <c r="B35" s="125">
        <v>770000</v>
      </c>
      <c r="C35" s="126">
        <v>50</v>
      </c>
      <c r="D35" s="127">
        <v>0</v>
      </c>
      <c r="E35" s="78">
        <v>50</v>
      </c>
      <c r="F35" s="191">
        <v>0.0645</v>
      </c>
      <c r="G35" s="192">
        <v>0.0295</v>
      </c>
      <c r="H35" s="192">
        <v>0.036</v>
      </c>
      <c r="I35" s="192">
        <v>0</v>
      </c>
      <c r="J35" s="192">
        <v>0</v>
      </c>
      <c r="K35" s="200">
        <v>0</v>
      </c>
      <c r="L35" s="193">
        <v>23400</v>
      </c>
      <c r="M35" s="194">
        <v>9840</v>
      </c>
      <c r="N35" s="194">
        <v>10920</v>
      </c>
      <c r="O35" s="194">
        <v>18600</v>
      </c>
      <c r="P35" s="194">
        <v>7800</v>
      </c>
      <c r="Q35" s="195">
        <v>5880</v>
      </c>
      <c r="R35" s="213"/>
      <c r="S35" s="214"/>
      <c r="T35" s="154"/>
    </row>
    <row r="36" spans="1:20" s="7" customFormat="1" ht="22.5" customHeight="1">
      <c r="A36" s="124" t="s">
        <v>387</v>
      </c>
      <c r="B36" s="125">
        <v>770000</v>
      </c>
      <c r="C36" s="126">
        <v>48</v>
      </c>
      <c r="D36" s="127">
        <v>0</v>
      </c>
      <c r="E36" s="78">
        <v>52</v>
      </c>
      <c r="F36" s="191">
        <v>0.082</v>
      </c>
      <c r="G36" s="192">
        <v>0.033</v>
      </c>
      <c r="H36" s="192">
        <v>0.0379</v>
      </c>
      <c r="I36" s="192">
        <v>0</v>
      </c>
      <c r="J36" s="192">
        <v>0</v>
      </c>
      <c r="K36" s="200">
        <v>0</v>
      </c>
      <c r="L36" s="193">
        <v>22200</v>
      </c>
      <c r="M36" s="194">
        <v>8040</v>
      </c>
      <c r="N36" s="194">
        <v>16320</v>
      </c>
      <c r="O36" s="194">
        <v>29280</v>
      </c>
      <c r="P36" s="194">
        <v>10560</v>
      </c>
      <c r="Q36" s="195">
        <v>0</v>
      </c>
      <c r="R36" s="213">
        <v>164631</v>
      </c>
      <c r="S36" s="214">
        <v>94835</v>
      </c>
      <c r="T36" s="129"/>
    </row>
    <row r="37" spans="1:20" s="7" customFormat="1" ht="22.5" customHeight="1">
      <c r="A37" s="124" t="s">
        <v>427</v>
      </c>
      <c r="B37" s="248">
        <v>670000</v>
      </c>
      <c r="C37" s="249">
        <v>50</v>
      </c>
      <c r="D37" s="250">
        <v>0</v>
      </c>
      <c r="E37" s="251">
        <v>50</v>
      </c>
      <c r="F37" s="191">
        <v>0.088</v>
      </c>
      <c r="G37" s="192">
        <v>0.026</v>
      </c>
      <c r="H37" s="192">
        <v>0.023</v>
      </c>
      <c r="I37" s="192">
        <v>0</v>
      </c>
      <c r="J37" s="192">
        <v>0</v>
      </c>
      <c r="K37" s="200">
        <v>0</v>
      </c>
      <c r="L37" s="252">
        <v>27360</v>
      </c>
      <c r="M37" s="253">
        <v>8400</v>
      </c>
      <c r="N37" s="253">
        <v>8880</v>
      </c>
      <c r="O37" s="253">
        <v>24120</v>
      </c>
      <c r="P37" s="253">
        <v>7080</v>
      </c>
      <c r="Q37" s="229">
        <v>5160</v>
      </c>
      <c r="R37" s="213">
        <v>179406</v>
      </c>
      <c r="S37" s="214">
        <v>96108</v>
      </c>
      <c r="T37" s="129"/>
    </row>
    <row r="38" spans="1:20" s="7" customFormat="1" ht="22.5" customHeight="1">
      <c r="A38" s="124" t="s">
        <v>393</v>
      </c>
      <c r="B38" s="125">
        <v>770000</v>
      </c>
      <c r="C38" s="126">
        <v>50</v>
      </c>
      <c r="D38" s="127">
        <v>0</v>
      </c>
      <c r="E38" s="78">
        <v>50</v>
      </c>
      <c r="F38" s="191">
        <v>0.087</v>
      </c>
      <c r="G38" s="192">
        <v>0.0312</v>
      </c>
      <c r="H38" s="192">
        <v>0.0273</v>
      </c>
      <c r="I38" s="192">
        <v>0</v>
      </c>
      <c r="J38" s="192">
        <v>0</v>
      </c>
      <c r="K38" s="200">
        <v>0</v>
      </c>
      <c r="L38" s="193">
        <v>29200</v>
      </c>
      <c r="M38" s="194">
        <v>10660</v>
      </c>
      <c r="N38" s="194">
        <v>17300</v>
      </c>
      <c r="O38" s="194">
        <v>24400</v>
      </c>
      <c r="P38" s="194">
        <v>9000</v>
      </c>
      <c r="Q38" s="195">
        <v>0</v>
      </c>
      <c r="R38" s="213">
        <v>193725</v>
      </c>
      <c r="S38" s="214">
        <v>108594</v>
      </c>
      <c r="T38" s="129"/>
    </row>
    <row r="39" spans="1:20" s="7" customFormat="1" ht="22.5" customHeight="1">
      <c r="A39" s="124" t="s">
        <v>428</v>
      </c>
      <c r="B39" s="125">
        <v>730000</v>
      </c>
      <c r="C39" s="126">
        <v>50</v>
      </c>
      <c r="D39" s="127">
        <v>0</v>
      </c>
      <c r="E39" s="78">
        <v>50</v>
      </c>
      <c r="F39" s="191">
        <v>0.088</v>
      </c>
      <c r="G39" s="192">
        <v>0.026</v>
      </c>
      <c r="H39" s="192">
        <v>0.026</v>
      </c>
      <c r="I39" s="192">
        <v>0</v>
      </c>
      <c r="J39" s="192">
        <v>0</v>
      </c>
      <c r="K39" s="200">
        <v>0</v>
      </c>
      <c r="L39" s="193">
        <v>24740</v>
      </c>
      <c r="M39" s="194">
        <v>8490</v>
      </c>
      <c r="N39" s="194">
        <v>10840</v>
      </c>
      <c r="O39" s="194">
        <v>21930</v>
      </c>
      <c r="P39" s="194">
        <v>6780</v>
      </c>
      <c r="Q39" s="195">
        <v>5830</v>
      </c>
      <c r="R39" s="213">
        <v>144827</v>
      </c>
      <c r="S39" s="214">
        <v>82732</v>
      </c>
      <c r="T39" s="154"/>
    </row>
    <row r="40" spans="1:20" s="7" customFormat="1" ht="22.5" customHeight="1">
      <c r="A40" s="124" t="s">
        <v>429</v>
      </c>
      <c r="B40" s="125">
        <v>720000</v>
      </c>
      <c r="C40" s="126">
        <v>50</v>
      </c>
      <c r="D40" s="127">
        <v>0</v>
      </c>
      <c r="E40" s="78">
        <v>50</v>
      </c>
      <c r="F40" s="191">
        <v>0.0852</v>
      </c>
      <c r="G40" s="192">
        <v>0.03</v>
      </c>
      <c r="H40" s="192">
        <v>0.0299</v>
      </c>
      <c r="I40" s="192">
        <v>0</v>
      </c>
      <c r="J40" s="192">
        <v>0</v>
      </c>
      <c r="K40" s="200">
        <v>0</v>
      </c>
      <c r="L40" s="193">
        <v>24070</v>
      </c>
      <c r="M40" s="194">
        <v>8200</v>
      </c>
      <c r="N40" s="194">
        <v>10120</v>
      </c>
      <c r="O40" s="194">
        <v>26000</v>
      </c>
      <c r="P40" s="194">
        <v>9000</v>
      </c>
      <c r="Q40" s="195">
        <v>7400</v>
      </c>
      <c r="R40" s="213">
        <v>155111</v>
      </c>
      <c r="S40" s="214">
        <v>87413</v>
      </c>
      <c r="T40" s="154"/>
    </row>
    <row r="41" spans="1:20" s="7" customFormat="1" ht="22.5" customHeight="1">
      <c r="A41" s="124" t="s">
        <v>430</v>
      </c>
      <c r="B41" s="125">
        <v>730000</v>
      </c>
      <c r="C41" s="126">
        <v>48</v>
      </c>
      <c r="D41" s="127">
        <v>0</v>
      </c>
      <c r="E41" s="78">
        <v>52</v>
      </c>
      <c r="F41" s="191">
        <v>0.108</v>
      </c>
      <c r="G41" s="192">
        <v>0.0192</v>
      </c>
      <c r="H41" s="192">
        <v>0.0128</v>
      </c>
      <c r="I41" s="192">
        <v>0</v>
      </c>
      <c r="J41" s="192">
        <v>0</v>
      </c>
      <c r="K41" s="200">
        <v>0</v>
      </c>
      <c r="L41" s="193">
        <v>30300</v>
      </c>
      <c r="M41" s="194">
        <v>5300</v>
      </c>
      <c r="N41" s="194">
        <v>7300</v>
      </c>
      <c r="O41" s="194">
        <v>33500</v>
      </c>
      <c r="P41" s="194">
        <v>5500</v>
      </c>
      <c r="Q41" s="195">
        <v>4000</v>
      </c>
      <c r="R41" s="213">
        <v>170574</v>
      </c>
      <c r="S41" s="214">
        <v>92421</v>
      </c>
      <c r="T41" s="154"/>
    </row>
    <row r="42" spans="1:20" s="7" customFormat="1" ht="22.5" customHeight="1">
      <c r="A42" s="124" t="s">
        <v>431</v>
      </c>
      <c r="B42" s="125">
        <v>730000</v>
      </c>
      <c r="C42" s="126">
        <v>48</v>
      </c>
      <c r="D42" s="127">
        <v>0</v>
      </c>
      <c r="E42" s="78">
        <v>52</v>
      </c>
      <c r="F42" s="191">
        <v>0.091</v>
      </c>
      <c r="G42" s="192">
        <v>0.023</v>
      </c>
      <c r="H42" s="192">
        <v>0.02</v>
      </c>
      <c r="I42" s="192">
        <v>0.23</v>
      </c>
      <c r="J42" s="192">
        <v>0</v>
      </c>
      <c r="K42" s="200">
        <v>0.09</v>
      </c>
      <c r="L42" s="193">
        <v>25000</v>
      </c>
      <c r="M42" s="194">
        <v>7100</v>
      </c>
      <c r="N42" s="194">
        <v>9300</v>
      </c>
      <c r="O42" s="194">
        <v>23000</v>
      </c>
      <c r="P42" s="194">
        <v>5900</v>
      </c>
      <c r="Q42" s="195">
        <v>5200</v>
      </c>
      <c r="R42" s="213">
        <v>195110</v>
      </c>
      <c r="S42" s="214">
        <v>115292</v>
      </c>
      <c r="T42" s="129"/>
    </row>
    <row r="43" spans="1:20" s="7" customFormat="1" ht="22.5" customHeight="1">
      <c r="A43" s="124" t="s">
        <v>432</v>
      </c>
      <c r="B43" s="125">
        <v>750000</v>
      </c>
      <c r="C43" s="126">
        <v>50</v>
      </c>
      <c r="D43" s="127">
        <v>0</v>
      </c>
      <c r="E43" s="78">
        <v>50</v>
      </c>
      <c r="F43" s="191">
        <v>0.105</v>
      </c>
      <c r="G43" s="192">
        <v>0.024</v>
      </c>
      <c r="H43" s="192">
        <v>0.025</v>
      </c>
      <c r="I43" s="192">
        <v>0</v>
      </c>
      <c r="J43" s="192">
        <v>0</v>
      </c>
      <c r="K43" s="200">
        <v>0</v>
      </c>
      <c r="L43" s="193">
        <v>29640</v>
      </c>
      <c r="M43" s="194">
        <v>6240</v>
      </c>
      <c r="N43" s="194">
        <v>8880</v>
      </c>
      <c r="O43" s="194">
        <v>25200</v>
      </c>
      <c r="P43" s="194">
        <v>4920</v>
      </c>
      <c r="Q43" s="195">
        <v>5040</v>
      </c>
      <c r="R43" s="213"/>
      <c r="S43" s="214"/>
      <c r="T43" s="129"/>
    </row>
    <row r="44" spans="1:20" s="7" customFormat="1" ht="22.5" customHeight="1">
      <c r="A44" s="124" t="s">
        <v>394</v>
      </c>
      <c r="B44" s="125">
        <v>740000</v>
      </c>
      <c r="C44" s="126">
        <v>45</v>
      </c>
      <c r="D44" s="127">
        <v>0</v>
      </c>
      <c r="E44" s="78">
        <v>55</v>
      </c>
      <c r="F44" s="191">
        <v>0.0522</v>
      </c>
      <c r="G44" s="192">
        <v>0.0497</v>
      </c>
      <c r="H44" s="192">
        <v>0.0259</v>
      </c>
      <c r="I44" s="192">
        <v>0</v>
      </c>
      <c r="J44" s="192">
        <v>0</v>
      </c>
      <c r="K44" s="200">
        <v>0</v>
      </c>
      <c r="L44" s="193">
        <v>16210</v>
      </c>
      <c r="M44" s="194">
        <v>12140</v>
      </c>
      <c r="N44" s="194">
        <v>7110</v>
      </c>
      <c r="O44" s="194">
        <v>16750</v>
      </c>
      <c r="P44" s="194">
        <v>12550</v>
      </c>
      <c r="Q44" s="195">
        <v>5200</v>
      </c>
      <c r="R44" s="213">
        <v>120855</v>
      </c>
      <c r="S44" s="214">
        <v>68455</v>
      </c>
      <c r="T44" s="129"/>
    </row>
    <row r="45" spans="1:20" s="7" customFormat="1" ht="22.5" customHeight="1">
      <c r="A45" s="305" t="s">
        <v>395</v>
      </c>
      <c r="B45" s="306">
        <v>750000</v>
      </c>
      <c r="C45" s="307">
        <v>50</v>
      </c>
      <c r="D45" s="308">
        <v>0</v>
      </c>
      <c r="E45" s="269">
        <v>50</v>
      </c>
      <c r="F45" s="309">
        <v>0.0752</v>
      </c>
      <c r="G45" s="310">
        <v>0.0237</v>
      </c>
      <c r="H45" s="310">
        <v>0.0266</v>
      </c>
      <c r="I45" s="310">
        <v>0</v>
      </c>
      <c r="J45" s="310">
        <v>0</v>
      </c>
      <c r="K45" s="311">
        <v>0</v>
      </c>
      <c r="L45" s="312">
        <v>26180</v>
      </c>
      <c r="M45" s="313">
        <v>8130</v>
      </c>
      <c r="N45" s="313">
        <v>9680</v>
      </c>
      <c r="O45" s="313">
        <v>22650</v>
      </c>
      <c r="P45" s="313">
        <v>7020</v>
      </c>
      <c r="Q45" s="314">
        <v>5480</v>
      </c>
      <c r="R45" s="315">
        <v>184146</v>
      </c>
      <c r="S45" s="316">
        <v>97510</v>
      </c>
      <c r="T45" s="129" t="s">
        <v>30</v>
      </c>
    </row>
    <row r="46" spans="1:20" s="7" customFormat="1" ht="22.5" customHeight="1">
      <c r="A46" s="124" t="s">
        <v>433</v>
      </c>
      <c r="B46" s="125">
        <v>580000</v>
      </c>
      <c r="C46" s="491">
        <v>44.9</v>
      </c>
      <c r="D46" s="492">
        <v>9.9</v>
      </c>
      <c r="E46" s="493">
        <v>45.2</v>
      </c>
      <c r="F46" s="191">
        <v>0.072</v>
      </c>
      <c r="G46" s="192">
        <v>0.019</v>
      </c>
      <c r="H46" s="192">
        <v>0.02</v>
      </c>
      <c r="I46" s="192">
        <v>0.4</v>
      </c>
      <c r="J46" s="192">
        <v>0.1</v>
      </c>
      <c r="K46" s="200">
        <v>0.049</v>
      </c>
      <c r="L46" s="193">
        <v>24940</v>
      </c>
      <c r="M46" s="194">
        <v>6400</v>
      </c>
      <c r="N46" s="194">
        <v>7500</v>
      </c>
      <c r="O46" s="194">
        <v>31890</v>
      </c>
      <c r="P46" s="194">
        <v>8200</v>
      </c>
      <c r="Q46" s="195">
        <v>4500</v>
      </c>
      <c r="R46" s="213">
        <v>168610</v>
      </c>
      <c r="S46" s="214">
        <v>78785</v>
      </c>
      <c r="T46" s="129"/>
    </row>
    <row r="47" spans="1:20" s="7" customFormat="1" ht="22.5" customHeight="1">
      <c r="A47" s="124" t="s">
        <v>434</v>
      </c>
      <c r="B47" s="125">
        <v>770000</v>
      </c>
      <c r="C47" s="126">
        <v>50</v>
      </c>
      <c r="D47" s="127">
        <v>0</v>
      </c>
      <c r="E47" s="78">
        <v>50</v>
      </c>
      <c r="F47" s="191">
        <v>0.093</v>
      </c>
      <c r="G47" s="192">
        <v>0.035</v>
      </c>
      <c r="H47" s="192">
        <v>0.0246</v>
      </c>
      <c r="I47" s="192">
        <v>0</v>
      </c>
      <c r="J47" s="192">
        <v>0</v>
      </c>
      <c r="K47" s="200">
        <v>0</v>
      </c>
      <c r="L47" s="193">
        <v>27800</v>
      </c>
      <c r="M47" s="194">
        <v>7050</v>
      </c>
      <c r="N47" s="194">
        <v>11500</v>
      </c>
      <c r="O47" s="194">
        <v>25000</v>
      </c>
      <c r="P47" s="194">
        <v>6360</v>
      </c>
      <c r="Q47" s="195">
        <v>6700</v>
      </c>
      <c r="R47" s="213">
        <v>164014</v>
      </c>
      <c r="S47" s="214">
        <v>85590</v>
      </c>
      <c r="T47" s="129"/>
    </row>
    <row r="48" spans="1:20" s="7" customFormat="1" ht="22.5" customHeight="1" thickBot="1">
      <c r="A48" s="589" t="s">
        <v>396</v>
      </c>
      <c r="B48" s="590">
        <v>770000</v>
      </c>
      <c r="C48" s="591">
        <v>45</v>
      </c>
      <c r="D48" s="592">
        <v>10</v>
      </c>
      <c r="E48" s="593">
        <v>55</v>
      </c>
      <c r="F48" s="594">
        <v>0.08</v>
      </c>
      <c r="G48" s="595">
        <v>0.0257</v>
      </c>
      <c r="H48" s="595">
        <v>0.0353</v>
      </c>
      <c r="I48" s="595">
        <v>0</v>
      </c>
      <c r="J48" s="595">
        <v>0</v>
      </c>
      <c r="K48" s="596">
        <v>0</v>
      </c>
      <c r="L48" s="597">
        <v>26420</v>
      </c>
      <c r="M48" s="598">
        <v>8300</v>
      </c>
      <c r="N48" s="598">
        <v>16470</v>
      </c>
      <c r="O48" s="598">
        <v>26800</v>
      </c>
      <c r="P48" s="598">
        <v>8420</v>
      </c>
      <c r="Q48" s="599">
        <v>0</v>
      </c>
      <c r="R48" s="600">
        <v>154789</v>
      </c>
      <c r="S48" s="601">
        <v>93616</v>
      </c>
      <c r="T48" s="129"/>
    </row>
    <row r="49" spans="1:20" ht="22.5" customHeight="1" thickBot="1" thickTop="1">
      <c r="A49" s="201" t="s">
        <v>445</v>
      </c>
      <c r="B49" s="202">
        <f>AVERAGE(B6:B48)</f>
        <v>754186.0465116279</v>
      </c>
      <c r="C49" s="203">
        <f aca="true" t="shared" si="0" ref="C49:Q49">AVERAGE(C6:C48)</f>
        <v>49.43023255813954</v>
      </c>
      <c r="D49" s="204">
        <f t="shared" si="0"/>
        <v>0.46279069767441855</v>
      </c>
      <c r="E49" s="205">
        <f t="shared" si="0"/>
        <v>50.223255813953486</v>
      </c>
      <c r="F49" s="206">
        <f t="shared" si="0"/>
        <v>0.07921395348837211</v>
      </c>
      <c r="G49" s="207">
        <f t="shared" si="0"/>
        <v>0.027581395348837214</v>
      </c>
      <c r="H49" s="207">
        <f t="shared" si="0"/>
        <v>0.03272790697674418</v>
      </c>
      <c r="I49" s="207">
        <f t="shared" si="0"/>
        <v>0.014651162790697675</v>
      </c>
      <c r="J49" s="207">
        <f t="shared" si="0"/>
        <v>0.002325581395348837</v>
      </c>
      <c r="K49" s="208">
        <f t="shared" si="0"/>
        <v>0.003232558139534884</v>
      </c>
      <c r="L49" s="203">
        <f t="shared" si="0"/>
        <v>25174.39534883721</v>
      </c>
      <c r="M49" s="204">
        <f t="shared" si="0"/>
        <v>8281.046511627907</v>
      </c>
      <c r="N49" s="204">
        <f t="shared" si="0"/>
        <v>10813.39534883721</v>
      </c>
      <c r="O49" s="204">
        <f t="shared" si="0"/>
        <v>23825.418604651164</v>
      </c>
      <c r="P49" s="204">
        <f t="shared" si="0"/>
        <v>7380.604651162791</v>
      </c>
      <c r="Q49" s="205">
        <f t="shared" si="0"/>
        <v>4719.6511627906975</v>
      </c>
      <c r="R49" s="135">
        <f>AVERAGE(R6:R48)</f>
        <v>168300.58620689655</v>
      </c>
      <c r="S49" s="136">
        <f>AVERAGE(S6:S48)</f>
        <v>96301.51612903226</v>
      </c>
      <c r="T49" s="145"/>
    </row>
    <row r="50" spans="1:19" ht="21" customHeight="1">
      <c r="A50" s="17"/>
      <c r="B50" s="704"/>
      <c r="C50" s="704"/>
      <c r="D50" s="704"/>
      <c r="E50" s="704"/>
      <c r="F50" s="704"/>
      <c r="G50" s="704"/>
      <c r="H50" s="704"/>
      <c r="I50" s="704"/>
      <c r="J50" s="704"/>
      <c r="K50" s="704"/>
      <c r="L50" s="682"/>
      <c r="M50" s="682"/>
      <c r="N50" s="682"/>
      <c r="O50" s="682"/>
      <c r="P50" s="682"/>
      <c r="Q50" s="682"/>
      <c r="R50" s="682"/>
      <c r="S50" s="682"/>
    </row>
    <row r="51" spans="1:19" ht="13.5" customHeight="1">
      <c r="A51" s="18"/>
      <c r="B51" s="18"/>
      <c r="C51" s="18"/>
      <c r="D51" s="18"/>
      <c r="E51" s="18"/>
      <c r="F51" s="28"/>
      <c r="G51" s="28"/>
      <c r="H51" s="28"/>
      <c r="I51" s="28"/>
      <c r="J51" s="28"/>
      <c r="K51" s="28"/>
      <c r="L51" s="28"/>
      <c r="M51" s="28"/>
      <c r="N51" s="28"/>
      <c r="O51" s="28"/>
      <c r="P51" s="28"/>
      <c r="Q51" s="18"/>
      <c r="R51" s="18"/>
      <c r="S51" s="16"/>
    </row>
    <row r="52" spans="1:19" ht="15.75" customHeight="1">
      <c r="A52" s="19"/>
      <c r="B52" s="19"/>
      <c r="C52" s="19"/>
      <c r="D52" s="19"/>
      <c r="E52" s="19"/>
      <c r="F52" s="29"/>
      <c r="G52" s="29"/>
      <c r="H52" s="29"/>
      <c r="I52" s="29"/>
      <c r="J52" s="29"/>
      <c r="K52" s="29"/>
      <c r="L52" s="29"/>
      <c r="M52" s="29"/>
      <c r="N52" s="29"/>
      <c r="O52" s="29"/>
      <c r="P52" s="29"/>
      <c r="Q52" s="19"/>
      <c r="R52" s="19"/>
      <c r="S52" s="14"/>
    </row>
    <row r="53" spans="6:16" ht="13.5">
      <c r="F53" s="30"/>
      <c r="G53" s="30"/>
      <c r="H53" s="30"/>
      <c r="I53" s="30"/>
      <c r="J53" s="30"/>
      <c r="K53" s="30"/>
      <c r="L53" s="30"/>
      <c r="M53" s="30"/>
      <c r="N53" s="30"/>
      <c r="O53" s="30"/>
      <c r="P53" s="30"/>
    </row>
    <row r="54" spans="6:16" ht="13.5">
      <c r="F54" s="30"/>
      <c r="G54" s="30"/>
      <c r="H54" s="30"/>
      <c r="I54" s="30"/>
      <c r="J54" s="30"/>
      <c r="K54" s="30"/>
      <c r="L54" s="30"/>
      <c r="M54" s="30"/>
      <c r="N54" s="30"/>
      <c r="O54" s="30"/>
      <c r="P54" s="30"/>
    </row>
    <row r="55" spans="6:16" ht="13.5">
      <c r="F55" s="30"/>
      <c r="G55" s="30"/>
      <c r="H55" s="30"/>
      <c r="I55" s="30"/>
      <c r="J55" s="30"/>
      <c r="K55" s="30"/>
      <c r="L55" s="30"/>
      <c r="M55" s="30"/>
      <c r="N55" s="30"/>
      <c r="O55" s="30"/>
      <c r="P55" s="30"/>
    </row>
    <row r="56" spans="6:16" ht="13.5">
      <c r="F56" s="30"/>
      <c r="G56" s="30"/>
      <c r="H56" s="30"/>
      <c r="I56" s="30"/>
      <c r="J56" s="30"/>
      <c r="K56" s="30"/>
      <c r="L56" s="30"/>
      <c r="M56" s="30"/>
      <c r="N56" s="30"/>
      <c r="O56" s="30"/>
      <c r="P56" s="30"/>
    </row>
    <row r="57" spans="6:16" ht="13.5">
      <c r="F57" s="30"/>
      <c r="G57" s="30"/>
      <c r="H57" s="30"/>
      <c r="I57" s="30"/>
      <c r="J57" s="30"/>
      <c r="K57" s="30"/>
      <c r="L57" s="30"/>
      <c r="M57" s="30"/>
      <c r="N57" s="30"/>
      <c r="O57" s="30"/>
      <c r="P57" s="30"/>
    </row>
    <row r="58" spans="6:16" ht="13.5">
      <c r="F58" s="30"/>
      <c r="G58" s="30"/>
      <c r="H58" s="30"/>
      <c r="I58" s="30"/>
      <c r="J58" s="30"/>
      <c r="K58" s="30"/>
      <c r="L58" s="30"/>
      <c r="M58" s="30"/>
      <c r="N58" s="30"/>
      <c r="O58" s="30"/>
      <c r="P58" s="30"/>
    </row>
    <row r="59" spans="6:16" ht="13.5">
      <c r="F59" s="30"/>
      <c r="G59" s="30"/>
      <c r="H59" s="30"/>
      <c r="I59" s="30"/>
      <c r="J59" s="30"/>
      <c r="K59" s="30"/>
      <c r="L59" s="30"/>
      <c r="M59" s="30"/>
      <c r="N59" s="30"/>
      <c r="O59" s="30"/>
      <c r="P59" s="30"/>
    </row>
    <row r="60" spans="6:16" ht="13.5">
      <c r="F60" s="30"/>
      <c r="G60" s="30"/>
      <c r="H60" s="30"/>
      <c r="I60" s="30"/>
      <c r="J60" s="30"/>
      <c r="K60" s="30"/>
      <c r="L60" s="30"/>
      <c r="M60" s="30"/>
      <c r="N60" s="30"/>
      <c r="O60" s="30"/>
      <c r="P60" s="30"/>
    </row>
    <row r="61" spans="6:16" ht="13.5">
      <c r="F61" s="30"/>
      <c r="G61" s="30"/>
      <c r="H61" s="30"/>
      <c r="I61" s="30"/>
      <c r="J61" s="30"/>
      <c r="K61" s="30"/>
      <c r="L61" s="30"/>
      <c r="M61" s="30"/>
      <c r="N61" s="30"/>
      <c r="O61" s="30"/>
      <c r="P61" s="30"/>
    </row>
    <row r="62" spans="6:16" ht="13.5">
      <c r="F62" s="30"/>
      <c r="G62" s="30"/>
      <c r="H62" s="30"/>
      <c r="I62" s="30"/>
      <c r="J62" s="30"/>
      <c r="K62" s="30"/>
      <c r="L62" s="30"/>
      <c r="M62" s="30"/>
      <c r="N62" s="30"/>
      <c r="O62" s="30"/>
      <c r="P62" s="30"/>
    </row>
    <row r="63" spans="6:16" ht="13.5">
      <c r="F63" s="30"/>
      <c r="G63" s="30"/>
      <c r="H63" s="30"/>
      <c r="I63" s="30"/>
      <c r="J63" s="30"/>
      <c r="K63" s="30"/>
      <c r="L63" s="30"/>
      <c r="M63" s="30"/>
      <c r="N63" s="30"/>
      <c r="O63" s="30"/>
      <c r="P63" s="30"/>
    </row>
    <row r="64" spans="6:16" ht="13.5">
      <c r="F64" s="30"/>
      <c r="G64" s="30"/>
      <c r="H64" s="30"/>
      <c r="I64" s="30"/>
      <c r="J64" s="30"/>
      <c r="K64" s="30"/>
      <c r="L64" s="30"/>
      <c r="M64" s="30"/>
      <c r="N64" s="30"/>
      <c r="O64" s="30"/>
      <c r="P64" s="30"/>
    </row>
    <row r="65" spans="6:16" ht="13.5">
      <c r="F65" s="30"/>
      <c r="G65" s="30"/>
      <c r="H65" s="30"/>
      <c r="I65" s="30"/>
      <c r="J65" s="30"/>
      <c r="K65" s="30"/>
      <c r="L65" s="30"/>
      <c r="M65" s="30"/>
      <c r="N65" s="30"/>
      <c r="O65" s="30"/>
      <c r="P65" s="30"/>
    </row>
    <row r="66" spans="6:16" ht="13.5">
      <c r="F66" s="30"/>
      <c r="G66" s="30"/>
      <c r="H66" s="30"/>
      <c r="I66" s="30"/>
      <c r="J66" s="30"/>
      <c r="K66" s="30"/>
      <c r="L66" s="30"/>
      <c r="M66" s="30"/>
      <c r="N66" s="30"/>
      <c r="O66" s="30"/>
      <c r="P66" s="30"/>
    </row>
    <row r="67" spans="6:16" ht="13.5">
      <c r="F67" s="30"/>
      <c r="G67" s="30"/>
      <c r="H67" s="30"/>
      <c r="I67" s="30"/>
      <c r="J67" s="30"/>
      <c r="K67" s="30"/>
      <c r="L67" s="30"/>
      <c r="M67" s="30"/>
      <c r="N67" s="30"/>
      <c r="O67" s="30"/>
      <c r="P67" s="30"/>
    </row>
    <row r="68" spans="6:16" ht="13.5">
      <c r="F68" s="30"/>
      <c r="G68" s="30"/>
      <c r="H68" s="30"/>
      <c r="I68" s="30"/>
      <c r="J68" s="30"/>
      <c r="K68" s="30"/>
      <c r="L68" s="30"/>
      <c r="M68" s="30"/>
      <c r="N68" s="30"/>
      <c r="O68" s="30"/>
      <c r="P68" s="30"/>
    </row>
    <row r="69" spans="6:16" ht="13.5">
      <c r="F69" s="30"/>
      <c r="G69" s="30"/>
      <c r="H69" s="30"/>
      <c r="I69" s="30"/>
      <c r="J69" s="30"/>
      <c r="K69" s="30"/>
      <c r="L69" s="30"/>
      <c r="M69" s="30"/>
      <c r="N69" s="30"/>
      <c r="O69" s="30"/>
      <c r="P69" s="30"/>
    </row>
    <row r="70" spans="6:16" ht="13.5">
      <c r="F70" s="30"/>
      <c r="G70" s="30"/>
      <c r="H70" s="30"/>
      <c r="I70" s="30"/>
      <c r="J70" s="30"/>
      <c r="K70" s="30"/>
      <c r="L70" s="30"/>
      <c r="M70" s="30"/>
      <c r="N70" s="30"/>
      <c r="O70" s="30"/>
      <c r="P70" s="30"/>
    </row>
    <row r="71" spans="6:16" ht="13.5">
      <c r="F71" s="30"/>
      <c r="G71" s="30"/>
      <c r="H71" s="30"/>
      <c r="I71" s="30"/>
      <c r="J71" s="30"/>
      <c r="K71" s="30"/>
      <c r="L71" s="30"/>
      <c r="M71" s="30"/>
      <c r="N71" s="30"/>
      <c r="O71" s="30"/>
      <c r="P71" s="30"/>
    </row>
    <row r="72" spans="6:16" ht="13.5">
      <c r="F72" s="30"/>
      <c r="G72" s="30"/>
      <c r="H72" s="30"/>
      <c r="I72" s="30"/>
      <c r="J72" s="30"/>
      <c r="K72" s="30"/>
      <c r="L72" s="30"/>
      <c r="M72" s="30"/>
      <c r="N72" s="30"/>
      <c r="O72" s="30"/>
      <c r="P72" s="30"/>
    </row>
    <row r="73" spans="6:16" ht="13.5">
      <c r="F73" s="30"/>
      <c r="G73" s="30"/>
      <c r="H73" s="30"/>
      <c r="I73" s="30"/>
      <c r="J73" s="30"/>
      <c r="K73" s="30"/>
      <c r="L73" s="30"/>
      <c r="M73" s="30"/>
      <c r="N73" s="30"/>
      <c r="O73" s="30"/>
      <c r="P73" s="30"/>
    </row>
    <row r="74" spans="6:16" ht="13.5">
      <c r="F74" s="30"/>
      <c r="G74" s="30"/>
      <c r="H74" s="30"/>
      <c r="I74" s="30"/>
      <c r="J74" s="30"/>
      <c r="K74" s="30"/>
      <c r="L74" s="30"/>
      <c r="M74" s="30"/>
      <c r="N74" s="30"/>
      <c r="O74" s="30"/>
      <c r="P74" s="30"/>
    </row>
    <row r="75" spans="6:16" ht="13.5">
      <c r="F75" s="30"/>
      <c r="G75" s="30"/>
      <c r="H75" s="30"/>
      <c r="I75" s="30"/>
      <c r="J75" s="30"/>
      <c r="K75" s="30"/>
      <c r="L75" s="30"/>
      <c r="M75" s="30"/>
      <c r="N75" s="30"/>
      <c r="O75" s="30"/>
      <c r="P75" s="30"/>
    </row>
    <row r="76" spans="6:16" ht="13.5">
      <c r="F76" s="30"/>
      <c r="G76" s="30"/>
      <c r="H76" s="30"/>
      <c r="I76" s="30"/>
      <c r="J76" s="30"/>
      <c r="K76" s="30"/>
      <c r="L76" s="30"/>
      <c r="M76" s="30"/>
      <c r="N76" s="30"/>
      <c r="O76" s="30"/>
      <c r="P76" s="30"/>
    </row>
    <row r="77" spans="6:16" ht="13.5">
      <c r="F77" s="30"/>
      <c r="G77" s="30"/>
      <c r="H77" s="30"/>
      <c r="I77" s="30"/>
      <c r="J77" s="30"/>
      <c r="K77" s="30"/>
      <c r="L77" s="30"/>
      <c r="M77" s="30"/>
      <c r="N77" s="30"/>
      <c r="O77" s="30"/>
      <c r="P77" s="30"/>
    </row>
    <row r="78" spans="6:16" ht="13.5">
      <c r="F78" s="30"/>
      <c r="G78" s="30"/>
      <c r="H78" s="30"/>
      <c r="I78" s="30"/>
      <c r="J78" s="30"/>
      <c r="K78" s="30"/>
      <c r="L78" s="30"/>
      <c r="M78" s="30"/>
      <c r="N78" s="30"/>
      <c r="O78" s="30"/>
      <c r="P78" s="30"/>
    </row>
    <row r="79" spans="6:16" ht="13.5">
      <c r="F79" s="30"/>
      <c r="G79" s="30"/>
      <c r="H79" s="30"/>
      <c r="I79" s="30"/>
      <c r="J79" s="30"/>
      <c r="K79" s="30"/>
      <c r="L79" s="30"/>
      <c r="M79" s="30"/>
      <c r="N79" s="30"/>
      <c r="O79" s="30"/>
      <c r="P79" s="30"/>
    </row>
    <row r="80" spans="6:16" ht="13.5">
      <c r="F80" s="30"/>
      <c r="G80" s="30"/>
      <c r="H80" s="30"/>
      <c r="I80" s="30"/>
      <c r="J80" s="30"/>
      <c r="K80" s="30"/>
      <c r="L80" s="30"/>
      <c r="M80" s="30"/>
      <c r="N80" s="30"/>
      <c r="O80" s="30"/>
      <c r="P80" s="30"/>
    </row>
    <row r="81" spans="6:16" ht="13.5">
      <c r="F81" s="30"/>
      <c r="G81" s="30"/>
      <c r="H81" s="30"/>
      <c r="I81" s="30"/>
      <c r="J81" s="30"/>
      <c r="K81" s="30"/>
      <c r="L81" s="30"/>
      <c r="M81" s="30"/>
      <c r="N81" s="30"/>
      <c r="O81" s="30"/>
      <c r="P81" s="30"/>
    </row>
    <row r="82" spans="6:16" ht="13.5">
      <c r="F82" s="30"/>
      <c r="G82" s="30"/>
      <c r="H82" s="30"/>
      <c r="I82" s="30"/>
      <c r="J82" s="30"/>
      <c r="K82" s="30"/>
      <c r="L82" s="30"/>
      <c r="M82" s="30"/>
      <c r="N82" s="30"/>
      <c r="O82" s="30"/>
      <c r="P82" s="30"/>
    </row>
    <row r="83" spans="6:16" ht="13.5">
      <c r="F83" s="30"/>
      <c r="G83" s="30"/>
      <c r="H83" s="30"/>
      <c r="I83" s="30"/>
      <c r="J83" s="30"/>
      <c r="K83" s="30"/>
      <c r="L83" s="30"/>
      <c r="M83" s="30"/>
      <c r="N83" s="30"/>
      <c r="O83" s="30"/>
      <c r="P83" s="30"/>
    </row>
    <row r="84" spans="6:16" ht="13.5">
      <c r="F84" s="30"/>
      <c r="G84" s="30"/>
      <c r="H84" s="30"/>
      <c r="I84" s="30"/>
      <c r="J84" s="30"/>
      <c r="K84" s="30"/>
      <c r="L84" s="30"/>
      <c r="M84" s="30"/>
      <c r="N84" s="30"/>
      <c r="O84" s="30"/>
      <c r="P84" s="30"/>
    </row>
    <row r="85" spans="6:16" ht="13.5">
      <c r="F85" s="30"/>
      <c r="G85" s="30"/>
      <c r="H85" s="30"/>
      <c r="I85" s="30"/>
      <c r="J85" s="30"/>
      <c r="K85" s="30"/>
      <c r="L85" s="30"/>
      <c r="M85" s="30"/>
      <c r="N85" s="30"/>
      <c r="O85" s="30"/>
      <c r="P85" s="30"/>
    </row>
    <row r="86" spans="6:16" ht="13.5">
      <c r="F86" s="30"/>
      <c r="G86" s="30"/>
      <c r="H86" s="30"/>
      <c r="I86" s="30"/>
      <c r="J86" s="30"/>
      <c r="K86" s="30"/>
      <c r="L86" s="30"/>
      <c r="M86" s="30"/>
      <c r="N86" s="30"/>
      <c r="O86" s="30"/>
      <c r="P86" s="30"/>
    </row>
    <row r="87" spans="6:16" ht="13.5">
      <c r="F87" s="30"/>
      <c r="G87" s="30"/>
      <c r="H87" s="30"/>
      <c r="I87" s="30"/>
      <c r="J87" s="30"/>
      <c r="K87" s="30"/>
      <c r="L87" s="30"/>
      <c r="M87" s="30"/>
      <c r="N87" s="30"/>
      <c r="O87" s="30"/>
      <c r="P87" s="30"/>
    </row>
    <row r="88" spans="6:16" ht="13.5">
      <c r="F88" s="30"/>
      <c r="G88" s="30"/>
      <c r="H88" s="30"/>
      <c r="I88" s="30"/>
      <c r="J88" s="30"/>
      <c r="K88" s="30"/>
      <c r="L88" s="30"/>
      <c r="M88" s="30"/>
      <c r="N88" s="30"/>
      <c r="O88" s="30"/>
      <c r="P88" s="30"/>
    </row>
    <row r="89" spans="6:16" ht="13.5">
      <c r="F89" s="30"/>
      <c r="G89" s="30"/>
      <c r="H89" s="30"/>
      <c r="I89" s="30"/>
      <c r="J89" s="30"/>
      <c r="K89" s="30"/>
      <c r="L89" s="30"/>
      <c r="M89" s="30"/>
      <c r="N89" s="30"/>
      <c r="O89" s="30"/>
      <c r="P89" s="30"/>
    </row>
    <row r="90" spans="6:16" ht="13.5">
      <c r="F90" s="30"/>
      <c r="G90" s="30"/>
      <c r="H90" s="30"/>
      <c r="I90" s="30"/>
      <c r="J90" s="30"/>
      <c r="K90" s="30"/>
      <c r="L90" s="30"/>
      <c r="M90" s="30"/>
      <c r="N90" s="30"/>
      <c r="O90" s="30"/>
      <c r="P90" s="30"/>
    </row>
    <row r="91" spans="6:16" ht="13.5">
      <c r="F91" s="30"/>
      <c r="G91" s="30"/>
      <c r="H91" s="30"/>
      <c r="I91" s="30"/>
      <c r="J91" s="30"/>
      <c r="K91" s="30"/>
      <c r="L91" s="30"/>
      <c r="M91" s="30"/>
      <c r="N91" s="30"/>
      <c r="O91" s="30"/>
      <c r="P91" s="30"/>
    </row>
    <row r="92" spans="6:16" ht="13.5">
      <c r="F92" s="30"/>
      <c r="G92" s="30"/>
      <c r="H92" s="30"/>
      <c r="I92" s="30"/>
      <c r="J92" s="30"/>
      <c r="K92" s="30"/>
      <c r="L92" s="30"/>
      <c r="M92" s="30"/>
      <c r="N92" s="30"/>
      <c r="O92" s="30"/>
      <c r="P92" s="30"/>
    </row>
    <row r="93" spans="6:16" ht="13.5">
      <c r="F93" s="30"/>
      <c r="G93" s="30"/>
      <c r="H93" s="30"/>
      <c r="I93" s="30"/>
      <c r="J93" s="30"/>
      <c r="K93" s="30"/>
      <c r="L93" s="30"/>
      <c r="M93" s="30"/>
      <c r="N93" s="30"/>
      <c r="O93" s="30"/>
      <c r="P93" s="30"/>
    </row>
    <row r="94" spans="6:16" ht="13.5">
      <c r="F94" s="30"/>
      <c r="G94" s="30"/>
      <c r="H94" s="30"/>
      <c r="I94" s="30"/>
      <c r="J94" s="30"/>
      <c r="K94" s="30"/>
      <c r="L94" s="30"/>
      <c r="M94" s="30"/>
      <c r="N94" s="30"/>
      <c r="O94" s="30"/>
      <c r="P94" s="30"/>
    </row>
    <row r="95" spans="6:16" ht="13.5">
      <c r="F95" s="30"/>
      <c r="G95" s="30"/>
      <c r="H95" s="30"/>
      <c r="I95" s="30"/>
      <c r="J95" s="30"/>
      <c r="K95" s="30"/>
      <c r="L95" s="30"/>
      <c r="M95" s="30"/>
      <c r="N95" s="30"/>
      <c r="O95" s="30"/>
      <c r="P95" s="30"/>
    </row>
    <row r="96" spans="6:16" ht="13.5">
      <c r="F96" s="30"/>
      <c r="G96" s="30"/>
      <c r="H96" s="30"/>
      <c r="I96" s="30"/>
      <c r="J96" s="30"/>
      <c r="K96" s="30"/>
      <c r="L96" s="30"/>
      <c r="M96" s="30"/>
      <c r="N96" s="30"/>
      <c r="O96" s="30"/>
      <c r="P96" s="30"/>
    </row>
    <row r="97" spans="6:16" ht="13.5">
      <c r="F97" s="30"/>
      <c r="G97" s="30"/>
      <c r="H97" s="30"/>
      <c r="I97" s="30"/>
      <c r="J97" s="30"/>
      <c r="K97" s="30"/>
      <c r="L97" s="30"/>
      <c r="M97" s="30"/>
      <c r="N97" s="30"/>
      <c r="O97" s="30"/>
      <c r="P97" s="30"/>
    </row>
    <row r="98" spans="6:16" ht="13.5">
      <c r="F98" s="30"/>
      <c r="G98" s="30"/>
      <c r="H98" s="30"/>
      <c r="I98" s="30"/>
      <c r="J98" s="30"/>
      <c r="K98" s="30"/>
      <c r="L98" s="30"/>
      <c r="M98" s="30"/>
      <c r="N98" s="30"/>
      <c r="O98" s="30"/>
      <c r="P98" s="30"/>
    </row>
    <row r="99" spans="6:16" ht="13.5">
      <c r="F99" s="30"/>
      <c r="G99" s="30"/>
      <c r="H99" s="30"/>
      <c r="I99" s="30"/>
      <c r="J99" s="30"/>
      <c r="K99" s="30"/>
      <c r="L99" s="30"/>
      <c r="M99" s="30"/>
      <c r="N99" s="30"/>
      <c r="O99" s="30"/>
      <c r="P99" s="30"/>
    </row>
    <row r="100" spans="6:16" ht="13.5">
      <c r="F100" s="30"/>
      <c r="G100" s="30"/>
      <c r="H100" s="30"/>
      <c r="I100" s="30"/>
      <c r="J100" s="30"/>
      <c r="K100" s="30"/>
      <c r="L100" s="30"/>
      <c r="M100" s="30"/>
      <c r="N100" s="30"/>
      <c r="O100" s="30"/>
      <c r="P100" s="30"/>
    </row>
    <row r="101" spans="6:16" ht="13.5">
      <c r="F101" s="30"/>
      <c r="G101" s="30"/>
      <c r="H101" s="30"/>
      <c r="I101" s="30"/>
      <c r="J101" s="30"/>
      <c r="K101" s="30"/>
      <c r="L101" s="30"/>
      <c r="M101" s="30"/>
      <c r="N101" s="30"/>
      <c r="O101" s="30"/>
      <c r="P101" s="30"/>
    </row>
    <row r="102" spans="6:16" ht="13.5">
      <c r="F102" s="30"/>
      <c r="G102" s="30"/>
      <c r="H102" s="30"/>
      <c r="I102" s="30"/>
      <c r="J102" s="30"/>
      <c r="K102" s="30"/>
      <c r="L102" s="30"/>
      <c r="M102" s="30"/>
      <c r="N102" s="30"/>
      <c r="O102" s="30"/>
      <c r="P102" s="30"/>
    </row>
    <row r="103" spans="6:16" ht="13.5">
      <c r="F103" s="30"/>
      <c r="G103" s="30"/>
      <c r="H103" s="30"/>
      <c r="I103" s="30"/>
      <c r="J103" s="30"/>
      <c r="K103" s="30"/>
      <c r="L103" s="30"/>
      <c r="M103" s="30"/>
      <c r="N103" s="30"/>
      <c r="O103" s="30"/>
      <c r="P103" s="30"/>
    </row>
    <row r="104" spans="6:16" ht="13.5">
      <c r="F104" s="30"/>
      <c r="G104" s="30"/>
      <c r="H104" s="30"/>
      <c r="I104" s="30"/>
      <c r="J104" s="30"/>
      <c r="K104" s="30"/>
      <c r="L104" s="30"/>
      <c r="M104" s="30"/>
      <c r="N104" s="30"/>
      <c r="O104" s="30"/>
      <c r="P104" s="30"/>
    </row>
  </sheetData>
  <sheetProtection/>
  <mergeCells count="16">
    <mergeCell ref="B50:S50"/>
    <mergeCell ref="K1:S1"/>
    <mergeCell ref="A3:A5"/>
    <mergeCell ref="E4:E5"/>
    <mergeCell ref="C4:D4"/>
    <mergeCell ref="B2:S2"/>
    <mergeCell ref="F4:H4"/>
    <mergeCell ref="R3:S4"/>
    <mergeCell ref="L4:N4"/>
    <mergeCell ref="O4:Q4"/>
    <mergeCell ref="L3:Q3"/>
    <mergeCell ref="B1:I1"/>
    <mergeCell ref="B3:B5"/>
    <mergeCell ref="C3:E3"/>
    <mergeCell ref="F3:K3"/>
    <mergeCell ref="I4:K4"/>
  </mergeCells>
  <printOptions/>
  <pageMargins left="0.3937007874015748" right="0.1968503937007874" top="0.7480314960629921" bottom="0.4330708661417323" header="0.5118110236220472" footer="0.2362204724409449"/>
  <pageSetup horizontalDpi="300" verticalDpi="300" orientation="portrait"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pane xSplit="1" ySplit="4" topLeftCell="I22" activePane="bottomRight" state="frozen"/>
      <selection pane="topLeft" activeCell="A1" sqref="A1"/>
      <selection pane="topRight" activeCell="C1" sqref="C1"/>
      <selection pane="bottomLeft" activeCell="A6" sqref="A6"/>
      <selection pane="bottomRight" activeCell="N26" sqref="N26"/>
    </sheetView>
  </sheetViews>
  <sheetFormatPr defaultColWidth="9.00390625" defaultRowHeight="13.5"/>
  <cols>
    <col min="1" max="1" width="13.50390625" style="1" customWidth="1"/>
    <col min="2" max="2" width="3.75390625" style="1" customWidth="1"/>
    <col min="3" max="7" width="3.625" style="1" customWidth="1"/>
    <col min="8" max="8" width="42.00390625" style="1" customWidth="1"/>
    <col min="9" max="9" width="29.00390625" style="1" customWidth="1"/>
    <col min="10" max="10" width="19.375" style="1" customWidth="1"/>
    <col min="11" max="11" width="10.125" style="0" customWidth="1"/>
    <col min="12" max="12" width="11.50390625" style="0" customWidth="1"/>
    <col min="13" max="13" width="8.50390625" style="0" customWidth="1"/>
    <col min="14" max="14" width="12.625" style="0" customWidth="1"/>
  </cols>
  <sheetData>
    <row r="1" spans="1:14" ht="21">
      <c r="A1" s="87" t="s">
        <v>480</v>
      </c>
      <c r="B1" s="6"/>
      <c r="C1" s="6"/>
      <c r="D1" s="6"/>
      <c r="E1" s="6"/>
      <c r="F1" s="6"/>
      <c r="G1" s="6"/>
      <c r="H1" s="6"/>
      <c r="I1" s="6"/>
      <c r="J1" s="6"/>
      <c r="K1" s="10"/>
      <c r="L1" s="10"/>
      <c r="M1" s="10"/>
      <c r="N1" s="10"/>
    </row>
    <row r="2" spans="1:13" ht="15" thickBot="1">
      <c r="A2" s="13"/>
      <c r="B2" s="13"/>
      <c r="C2" s="13"/>
      <c r="D2" s="13"/>
      <c r="E2" s="13"/>
      <c r="F2" s="13"/>
      <c r="G2" s="13"/>
      <c r="H2" s="20" t="s">
        <v>475</v>
      </c>
      <c r="I2" s="13"/>
      <c r="J2" s="43" t="s">
        <v>481</v>
      </c>
      <c r="K2" s="45"/>
      <c r="L2" s="45"/>
      <c r="M2" s="45"/>
    </row>
    <row r="3" spans="1:15" ht="17.25" customHeight="1">
      <c r="A3" s="46"/>
      <c r="B3" s="727" t="s">
        <v>454</v>
      </c>
      <c r="C3" s="724" t="s">
        <v>460</v>
      </c>
      <c r="D3" s="725"/>
      <c r="E3" s="725"/>
      <c r="F3" s="725"/>
      <c r="G3" s="725"/>
      <c r="H3" s="725"/>
      <c r="I3" s="725"/>
      <c r="J3" s="726"/>
      <c r="K3" s="730" t="s">
        <v>102</v>
      </c>
      <c r="L3" s="675"/>
      <c r="M3" s="675"/>
      <c r="N3" s="675"/>
      <c r="O3" s="676"/>
    </row>
    <row r="4" spans="1:15" ht="38.25" customHeight="1" thickBot="1">
      <c r="A4" s="48"/>
      <c r="B4" s="728"/>
      <c r="C4" s="180" t="s">
        <v>455</v>
      </c>
      <c r="D4" s="180" t="s">
        <v>456</v>
      </c>
      <c r="E4" s="179" t="s">
        <v>97</v>
      </c>
      <c r="F4" s="180" t="s">
        <v>457</v>
      </c>
      <c r="G4" s="180" t="s">
        <v>458</v>
      </c>
      <c r="H4" s="49" t="s">
        <v>459</v>
      </c>
      <c r="I4" s="49" t="s">
        <v>463</v>
      </c>
      <c r="J4" s="49" t="s">
        <v>464</v>
      </c>
      <c r="K4" s="50" t="s">
        <v>461</v>
      </c>
      <c r="L4" s="50" t="s">
        <v>465</v>
      </c>
      <c r="M4" s="50" t="s">
        <v>466</v>
      </c>
      <c r="N4" s="50" t="s">
        <v>462</v>
      </c>
      <c r="O4" s="80" t="s">
        <v>368</v>
      </c>
    </row>
    <row r="5" spans="1:15" s="7" customFormat="1" ht="57" customHeight="1">
      <c r="A5" s="423" t="s">
        <v>440</v>
      </c>
      <c r="B5" s="424" t="s">
        <v>38</v>
      </c>
      <c r="C5" s="425" t="s">
        <v>39</v>
      </c>
      <c r="D5" s="425" t="s">
        <v>39</v>
      </c>
      <c r="E5" s="425" t="s">
        <v>39</v>
      </c>
      <c r="F5" s="425"/>
      <c r="G5" s="425"/>
      <c r="H5" s="426" t="s">
        <v>205</v>
      </c>
      <c r="I5" s="426" t="s">
        <v>99</v>
      </c>
      <c r="J5" s="426" t="s">
        <v>206</v>
      </c>
      <c r="K5" s="263" t="s">
        <v>6</v>
      </c>
      <c r="L5" s="263">
        <f>'保険証発行状況'!N6</f>
        <v>484293</v>
      </c>
      <c r="M5" s="265" t="e">
        <f aca="true" t="shared" si="0" ref="M5:M48">K5/L5</f>
        <v>#VALUE!</v>
      </c>
      <c r="N5" s="427" t="s">
        <v>6</v>
      </c>
      <c r="O5" s="261"/>
    </row>
    <row r="6" spans="1:15" s="7" customFormat="1" ht="56.25" customHeight="1">
      <c r="A6" s="47" t="s">
        <v>398</v>
      </c>
      <c r="B6" s="37" t="s">
        <v>38</v>
      </c>
      <c r="C6" s="38" t="s">
        <v>39</v>
      </c>
      <c r="D6" s="38" t="s">
        <v>39</v>
      </c>
      <c r="E6" s="38" t="s">
        <v>39</v>
      </c>
      <c r="F6" s="38" t="s">
        <v>39</v>
      </c>
      <c r="G6" s="38"/>
      <c r="H6" s="223"/>
      <c r="I6" s="39" t="s">
        <v>42</v>
      </c>
      <c r="J6" s="39" t="s">
        <v>196</v>
      </c>
      <c r="K6" s="264">
        <v>7959</v>
      </c>
      <c r="L6" s="263">
        <f>'保険証発行状況'!N7</f>
        <v>62441</v>
      </c>
      <c r="M6" s="265">
        <f t="shared" si="0"/>
        <v>0.12746432632404991</v>
      </c>
      <c r="N6" s="259">
        <v>291971715</v>
      </c>
      <c r="O6" s="261">
        <f aca="true" t="shared" si="1" ref="O6:O48">N6/K6</f>
        <v>36684.47229551451</v>
      </c>
    </row>
    <row r="7" spans="1:15" s="7" customFormat="1" ht="110.25" customHeight="1">
      <c r="A7" s="47" t="s">
        <v>399</v>
      </c>
      <c r="B7" s="37" t="s">
        <v>38</v>
      </c>
      <c r="C7" s="38" t="s">
        <v>39</v>
      </c>
      <c r="D7" s="38" t="s">
        <v>39</v>
      </c>
      <c r="E7" s="38" t="s">
        <v>43</v>
      </c>
      <c r="F7" s="38"/>
      <c r="G7" s="38"/>
      <c r="H7" s="478" t="s">
        <v>44</v>
      </c>
      <c r="I7" s="39" t="s">
        <v>45</v>
      </c>
      <c r="J7" s="39" t="s">
        <v>46</v>
      </c>
      <c r="K7" s="263"/>
      <c r="L7" s="263">
        <f>'保険証発行状況'!N8</f>
        <v>15766</v>
      </c>
      <c r="M7" s="265"/>
      <c r="N7" s="259"/>
      <c r="O7" s="261"/>
    </row>
    <row r="8" spans="1:15" s="7" customFormat="1" ht="54.75" customHeight="1">
      <c r="A8" s="47" t="s">
        <v>386</v>
      </c>
      <c r="B8" s="37" t="s">
        <v>38</v>
      </c>
      <c r="C8" s="38" t="s">
        <v>37</v>
      </c>
      <c r="D8" s="38" t="s">
        <v>37</v>
      </c>
      <c r="E8" s="38" t="s">
        <v>37</v>
      </c>
      <c r="F8" s="38"/>
      <c r="G8" s="38"/>
      <c r="H8" s="39"/>
      <c r="I8" s="39" t="s">
        <v>40</v>
      </c>
      <c r="J8" s="39" t="s">
        <v>167</v>
      </c>
      <c r="K8" s="264">
        <v>0</v>
      </c>
      <c r="L8" s="263">
        <f>'保険証発行状況'!N9</f>
        <v>3590</v>
      </c>
      <c r="M8" s="265">
        <f t="shared" si="0"/>
        <v>0</v>
      </c>
      <c r="N8" s="259">
        <v>0</v>
      </c>
      <c r="O8" s="261">
        <v>0</v>
      </c>
    </row>
    <row r="9" spans="1:15" s="7" customFormat="1" ht="41.25" customHeight="1">
      <c r="A9" s="47" t="s">
        <v>388</v>
      </c>
      <c r="B9" s="37" t="s">
        <v>38</v>
      </c>
      <c r="C9" s="38" t="s">
        <v>37</v>
      </c>
      <c r="D9" s="38"/>
      <c r="E9" s="38"/>
      <c r="F9" s="38"/>
      <c r="G9" s="38" t="s">
        <v>219</v>
      </c>
      <c r="H9" s="39" t="s">
        <v>40</v>
      </c>
      <c r="I9" s="39" t="s">
        <v>40</v>
      </c>
      <c r="J9" s="39" t="s">
        <v>47</v>
      </c>
      <c r="K9" s="264">
        <v>8</v>
      </c>
      <c r="L9" s="263">
        <f>'保険証発行状況'!N10</f>
        <v>1984</v>
      </c>
      <c r="M9" s="265">
        <f t="shared" si="0"/>
        <v>0.004032258064516129</v>
      </c>
      <c r="N9" s="259">
        <v>239700</v>
      </c>
      <c r="O9" s="261">
        <f t="shared" si="1"/>
        <v>29962.5</v>
      </c>
    </row>
    <row r="10" spans="1:15" s="7" customFormat="1" ht="30" customHeight="1">
      <c r="A10" s="47" t="s">
        <v>400</v>
      </c>
      <c r="B10" s="37" t="s">
        <v>38</v>
      </c>
      <c r="C10" s="38" t="s">
        <v>48</v>
      </c>
      <c r="D10" s="38" t="s">
        <v>37</v>
      </c>
      <c r="E10" s="38" t="s">
        <v>37</v>
      </c>
      <c r="F10" s="38"/>
      <c r="G10" s="38"/>
      <c r="H10" s="39" t="s">
        <v>49</v>
      </c>
      <c r="I10" s="39"/>
      <c r="J10" s="39" t="s">
        <v>50</v>
      </c>
      <c r="K10" s="264">
        <v>218</v>
      </c>
      <c r="L10" s="263">
        <f>'保険証発行状況'!N11</f>
        <v>20413</v>
      </c>
      <c r="M10" s="265">
        <f t="shared" si="0"/>
        <v>0.010679468965855093</v>
      </c>
      <c r="N10" s="259">
        <v>5451072</v>
      </c>
      <c r="O10" s="261">
        <f t="shared" si="1"/>
        <v>25004.91743119266</v>
      </c>
    </row>
    <row r="11" spans="1:15" s="7" customFormat="1" ht="105" customHeight="1">
      <c r="A11" s="47" t="s">
        <v>401</v>
      </c>
      <c r="B11" s="37" t="s">
        <v>38</v>
      </c>
      <c r="C11" s="38" t="s">
        <v>48</v>
      </c>
      <c r="D11" s="38" t="s">
        <v>37</v>
      </c>
      <c r="E11" s="38" t="s">
        <v>51</v>
      </c>
      <c r="F11" s="38"/>
      <c r="G11" s="38"/>
      <c r="H11" s="39" t="s">
        <v>178</v>
      </c>
      <c r="I11" s="39" t="s">
        <v>175</v>
      </c>
      <c r="J11" s="39"/>
      <c r="K11" s="264">
        <v>1851</v>
      </c>
      <c r="L11" s="263">
        <f>'保険証発行状況'!N12</f>
        <v>55325</v>
      </c>
      <c r="M11" s="265">
        <f t="shared" si="0"/>
        <v>0.03345684591052869</v>
      </c>
      <c r="N11" s="259">
        <v>117704630</v>
      </c>
      <c r="O11" s="261">
        <f t="shared" si="1"/>
        <v>63589.75148568342</v>
      </c>
    </row>
    <row r="12" spans="1:15" s="7" customFormat="1" ht="29.25" customHeight="1">
      <c r="A12" s="47" t="s">
        <v>389</v>
      </c>
      <c r="B12" s="37" t="s">
        <v>38</v>
      </c>
      <c r="C12" s="38" t="s">
        <v>37</v>
      </c>
      <c r="D12" s="38" t="s">
        <v>37</v>
      </c>
      <c r="E12" s="38" t="s">
        <v>37</v>
      </c>
      <c r="F12" s="38"/>
      <c r="G12" s="38"/>
      <c r="H12" s="39" t="s">
        <v>52</v>
      </c>
      <c r="I12" s="39" t="s">
        <v>53</v>
      </c>
      <c r="J12" s="39"/>
      <c r="K12" s="264">
        <v>56</v>
      </c>
      <c r="L12" s="263">
        <f>'保険証発行状況'!N13</f>
        <v>4329</v>
      </c>
      <c r="M12" s="265">
        <f>K12/L12</f>
        <v>0.012936012936012936</v>
      </c>
      <c r="N12" s="259">
        <v>1689080</v>
      </c>
      <c r="O12" s="261">
        <f t="shared" si="1"/>
        <v>30162.14285714286</v>
      </c>
    </row>
    <row r="13" spans="1:15" s="7" customFormat="1" ht="25.5" customHeight="1">
      <c r="A13" s="47" t="s">
        <v>402</v>
      </c>
      <c r="B13" s="37" t="s">
        <v>38</v>
      </c>
      <c r="C13" s="38" t="s">
        <v>37</v>
      </c>
      <c r="D13" s="38" t="s">
        <v>37</v>
      </c>
      <c r="E13" s="38" t="s">
        <v>54</v>
      </c>
      <c r="F13" s="38"/>
      <c r="G13" s="38"/>
      <c r="H13" s="39" t="s">
        <v>55</v>
      </c>
      <c r="I13" s="39" t="s">
        <v>516</v>
      </c>
      <c r="J13" s="39"/>
      <c r="K13" s="264"/>
      <c r="L13" s="263">
        <f>'保険証発行状況'!N14</f>
        <v>39899</v>
      </c>
      <c r="M13" s="265">
        <f t="shared" si="0"/>
        <v>0</v>
      </c>
      <c r="N13" s="259"/>
      <c r="O13" s="577" t="e">
        <f t="shared" si="1"/>
        <v>#DIV/0!</v>
      </c>
    </row>
    <row r="14" spans="1:15" s="7" customFormat="1" ht="174.75" customHeight="1">
      <c r="A14" s="47" t="s">
        <v>403</v>
      </c>
      <c r="B14" s="37" t="s">
        <v>38</v>
      </c>
      <c r="C14" s="38" t="s">
        <v>37</v>
      </c>
      <c r="D14" s="38" t="s">
        <v>37</v>
      </c>
      <c r="E14" s="38" t="s">
        <v>156</v>
      </c>
      <c r="F14" s="38"/>
      <c r="G14" s="38"/>
      <c r="H14" s="39" t="s">
        <v>56</v>
      </c>
      <c r="I14" s="39" t="s">
        <v>96</v>
      </c>
      <c r="J14" s="39" t="s">
        <v>58</v>
      </c>
      <c r="K14" s="264">
        <v>3002</v>
      </c>
      <c r="L14" s="263">
        <f>'保険証発行状況'!N15</f>
        <v>50292</v>
      </c>
      <c r="M14" s="265">
        <f t="shared" si="0"/>
        <v>0.05969140221108725</v>
      </c>
      <c r="N14" s="259">
        <v>229169987</v>
      </c>
      <c r="O14" s="261">
        <f t="shared" si="1"/>
        <v>76339.10293137908</v>
      </c>
    </row>
    <row r="15" spans="1:15" s="7" customFormat="1" ht="58.5" customHeight="1">
      <c r="A15" s="47" t="s">
        <v>412</v>
      </c>
      <c r="B15" s="37" t="s">
        <v>38</v>
      </c>
      <c r="C15" s="38" t="s">
        <v>37</v>
      </c>
      <c r="D15" s="38" t="s">
        <v>37</v>
      </c>
      <c r="E15" s="38" t="s">
        <v>37</v>
      </c>
      <c r="F15" s="38"/>
      <c r="G15" s="38"/>
      <c r="H15" s="488" t="s">
        <v>40</v>
      </c>
      <c r="I15" s="39" t="s">
        <v>59</v>
      </c>
      <c r="J15" s="223" t="s">
        <v>60</v>
      </c>
      <c r="K15" s="264">
        <v>436</v>
      </c>
      <c r="L15" s="263">
        <f>'保険証発行状況'!N16</f>
        <v>14634</v>
      </c>
      <c r="M15" s="265">
        <f t="shared" si="0"/>
        <v>0.02979363126964603</v>
      </c>
      <c r="N15" s="259">
        <v>21226523</v>
      </c>
      <c r="O15" s="261">
        <f t="shared" si="1"/>
        <v>48684.685779816515</v>
      </c>
    </row>
    <row r="16" spans="1:15" s="7" customFormat="1" ht="60.75" customHeight="1">
      <c r="A16" s="47" t="s">
        <v>413</v>
      </c>
      <c r="B16" s="37" t="s">
        <v>38</v>
      </c>
      <c r="C16" s="38" t="s">
        <v>37</v>
      </c>
      <c r="D16" s="38" t="s">
        <v>48</v>
      </c>
      <c r="E16" s="38" t="s">
        <v>37</v>
      </c>
      <c r="F16" s="38" t="s">
        <v>37</v>
      </c>
      <c r="G16" s="38"/>
      <c r="H16" s="39" t="s">
        <v>237</v>
      </c>
      <c r="I16" s="39" t="s">
        <v>29</v>
      </c>
      <c r="J16" s="39"/>
      <c r="K16" s="264" t="s">
        <v>6</v>
      </c>
      <c r="L16" s="263">
        <f>'保険証発行状況'!N17</f>
        <v>26631</v>
      </c>
      <c r="M16" s="265"/>
      <c r="N16" s="259" t="s">
        <v>6</v>
      </c>
      <c r="O16" s="261"/>
    </row>
    <row r="17" spans="1:15" s="7" customFormat="1" ht="58.5" customHeight="1">
      <c r="A17" s="47" t="s">
        <v>414</v>
      </c>
      <c r="B17" s="37" t="s">
        <v>38</v>
      </c>
      <c r="C17" s="38" t="s">
        <v>37</v>
      </c>
      <c r="D17" s="38" t="s">
        <v>37</v>
      </c>
      <c r="E17" s="38" t="s">
        <v>48</v>
      </c>
      <c r="F17" s="38"/>
      <c r="G17" s="38"/>
      <c r="H17" s="39" t="s">
        <v>61</v>
      </c>
      <c r="I17" s="39" t="s">
        <v>173</v>
      </c>
      <c r="J17" s="39"/>
      <c r="K17" s="264">
        <v>3315</v>
      </c>
      <c r="L17" s="263">
        <f>'保険証発行状況'!N18</f>
        <v>25601</v>
      </c>
      <c r="M17" s="265">
        <f t="shared" si="0"/>
        <v>0.12948712940900747</v>
      </c>
      <c r="N17" s="259">
        <v>258319840</v>
      </c>
      <c r="O17" s="261">
        <f t="shared" si="1"/>
        <v>77924.53695324283</v>
      </c>
    </row>
    <row r="18" spans="1:15" s="7" customFormat="1" ht="42" customHeight="1">
      <c r="A18" s="47" t="s">
        <v>415</v>
      </c>
      <c r="B18" s="37" t="s">
        <v>38</v>
      </c>
      <c r="C18" s="38" t="s">
        <v>37</v>
      </c>
      <c r="D18" s="38"/>
      <c r="E18" s="38"/>
      <c r="F18" s="38"/>
      <c r="G18" s="38"/>
      <c r="H18" s="39" t="s">
        <v>510</v>
      </c>
      <c r="I18" s="39" t="s">
        <v>511</v>
      </c>
      <c r="J18" s="39" t="s">
        <v>512</v>
      </c>
      <c r="K18" s="264">
        <v>1316</v>
      </c>
      <c r="L18" s="263">
        <f>'保険証発行状況'!N19</f>
        <v>22306</v>
      </c>
      <c r="M18" s="265">
        <f>K18/L18</f>
        <v>0.058997579126692366</v>
      </c>
      <c r="N18" s="259">
        <v>70712061</v>
      </c>
      <c r="O18" s="261">
        <f t="shared" si="1"/>
        <v>53732.56914893617</v>
      </c>
    </row>
    <row r="19" spans="1:15" s="7" customFormat="1" ht="75" customHeight="1">
      <c r="A19" s="513" t="s">
        <v>374</v>
      </c>
      <c r="B19" s="37" t="s">
        <v>38</v>
      </c>
      <c r="C19" s="38" t="s">
        <v>37</v>
      </c>
      <c r="D19" s="38" t="s">
        <v>37</v>
      </c>
      <c r="E19" s="38" t="s">
        <v>37</v>
      </c>
      <c r="F19" s="38" t="s">
        <v>48</v>
      </c>
      <c r="G19" s="38" t="s">
        <v>37</v>
      </c>
      <c r="H19" s="514" t="s">
        <v>144</v>
      </c>
      <c r="I19" s="39" t="s">
        <v>40</v>
      </c>
      <c r="J19" s="39" t="s">
        <v>211</v>
      </c>
      <c r="K19" s="264">
        <v>874</v>
      </c>
      <c r="L19" s="263">
        <f>'保険証発行状況'!N20</f>
        <v>9233</v>
      </c>
      <c r="M19" s="265">
        <f t="shared" si="0"/>
        <v>0.09466045705621141</v>
      </c>
      <c r="N19" s="259">
        <v>63645890</v>
      </c>
      <c r="O19" s="261">
        <f t="shared" si="1"/>
        <v>72821.38443935927</v>
      </c>
    </row>
    <row r="20" spans="1:15" s="25" customFormat="1" ht="27" customHeight="1">
      <c r="A20" s="47" t="s">
        <v>416</v>
      </c>
      <c r="B20" s="37" t="s">
        <v>38</v>
      </c>
      <c r="C20" s="38" t="s">
        <v>54</v>
      </c>
      <c r="D20" s="38" t="s">
        <v>37</v>
      </c>
      <c r="E20" s="38" t="s">
        <v>37</v>
      </c>
      <c r="F20" s="38"/>
      <c r="G20" s="38" t="s">
        <v>37</v>
      </c>
      <c r="H20" s="488" t="s">
        <v>237</v>
      </c>
      <c r="I20" s="39" t="s">
        <v>57</v>
      </c>
      <c r="J20" s="39" t="s">
        <v>62</v>
      </c>
      <c r="K20" s="264"/>
      <c r="L20" s="263">
        <f>'保険証発行状況'!N21</f>
        <v>41754</v>
      </c>
      <c r="M20" s="265"/>
      <c r="N20" s="259"/>
      <c r="O20" s="261"/>
    </row>
    <row r="21" spans="1:15" s="7" customFormat="1" ht="42.75" customHeight="1">
      <c r="A21" s="47" t="s">
        <v>417</v>
      </c>
      <c r="B21" s="37" t="s">
        <v>38</v>
      </c>
      <c r="C21" s="38" t="s">
        <v>37</v>
      </c>
      <c r="D21" s="38"/>
      <c r="E21" s="38"/>
      <c r="F21" s="38"/>
      <c r="G21" s="38"/>
      <c r="H21" s="39" t="s">
        <v>482</v>
      </c>
      <c r="I21" s="39" t="s">
        <v>40</v>
      </c>
      <c r="J21" s="39" t="s">
        <v>209</v>
      </c>
      <c r="K21" s="264">
        <v>3317</v>
      </c>
      <c r="L21" s="263">
        <f>'保険証発行状況'!N22</f>
        <v>61798</v>
      </c>
      <c r="M21" s="265">
        <f t="shared" si="0"/>
        <v>0.053674876209586074</v>
      </c>
      <c r="N21" s="259">
        <v>154612100</v>
      </c>
      <c r="O21" s="261">
        <f t="shared" si="1"/>
        <v>46612.02894181489</v>
      </c>
    </row>
    <row r="22" spans="1:15" s="7" customFormat="1" ht="90" customHeight="1">
      <c r="A22" s="47" t="s">
        <v>418</v>
      </c>
      <c r="B22" s="37" t="s">
        <v>38</v>
      </c>
      <c r="C22" s="38" t="s">
        <v>37</v>
      </c>
      <c r="D22" s="38"/>
      <c r="E22" s="38"/>
      <c r="F22" s="38"/>
      <c r="G22" s="38"/>
      <c r="H22" s="39" t="s">
        <v>63</v>
      </c>
      <c r="I22" s="39" t="s">
        <v>64</v>
      </c>
      <c r="J22" s="502" t="s">
        <v>65</v>
      </c>
      <c r="K22" s="264">
        <v>379</v>
      </c>
      <c r="L22" s="263">
        <f>'保険証発行状況'!N23</f>
        <v>11013</v>
      </c>
      <c r="M22" s="265">
        <f t="shared" si="0"/>
        <v>0.03441387451194043</v>
      </c>
      <c r="N22" s="259">
        <v>30718718</v>
      </c>
      <c r="O22" s="261">
        <f t="shared" si="1"/>
        <v>81052.02638522428</v>
      </c>
    </row>
    <row r="23" spans="1:15" s="7" customFormat="1" ht="56.25" customHeight="1">
      <c r="A23" s="47" t="s">
        <v>419</v>
      </c>
      <c r="B23" s="37" t="s">
        <v>38</v>
      </c>
      <c r="C23" s="38" t="s">
        <v>37</v>
      </c>
      <c r="D23" s="38" t="s">
        <v>37</v>
      </c>
      <c r="E23" s="38" t="s">
        <v>37</v>
      </c>
      <c r="F23" s="38"/>
      <c r="G23" s="38" t="s">
        <v>37</v>
      </c>
      <c r="H23" s="39" t="s">
        <v>66</v>
      </c>
      <c r="I23" s="39" t="s">
        <v>40</v>
      </c>
      <c r="J23" s="39" t="s">
        <v>67</v>
      </c>
      <c r="K23" s="264">
        <v>7608</v>
      </c>
      <c r="L23" s="263">
        <f>'保険証発行状況'!N24</f>
        <v>87663</v>
      </c>
      <c r="M23" s="265">
        <f t="shared" si="0"/>
        <v>0.08678689983231237</v>
      </c>
      <c r="N23" s="259">
        <v>304467997</v>
      </c>
      <c r="O23" s="261">
        <f t="shared" si="1"/>
        <v>40019.452812828604</v>
      </c>
    </row>
    <row r="24" spans="1:15" s="7" customFormat="1" ht="49.5" customHeight="1">
      <c r="A24" s="47" t="s">
        <v>420</v>
      </c>
      <c r="B24" s="37" t="s">
        <v>38</v>
      </c>
      <c r="C24" s="38" t="s">
        <v>37</v>
      </c>
      <c r="D24" s="38" t="s">
        <v>37</v>
      </c>
      <c r="E24" s="38" t="s">
        <v>37</v>
      </c>
      <c r="F24" s="38"/>
      <c r="G24" s="38"/>
      <c r="H24" s="484" t="s">
        <v>190</v>
      </c>
      <c r="I24" s="484" t="s">
        <v>40</v>
      </c>
      <c r="J24" s="39"/>
      <c r="K24" s="264">
        <v>1060</v>
      </c>
      <c r="L24" s="263">
        <f>'保険証発行状況'!N25</f>
        <v>46318</v>
      </c>
      <c r="M24" s="265">
        <f t="shared" si="0"/>
        <v>0.02288527138477482</v>
      </c>
      <c r="N24" s="259">
        <v>81456794</v>
      </c>
      <c r="O24" s="261">
        <f t="shared" si="1"/>
        <v>76846.0320754717</v>
      </c>
    </row>
    <row r="25" spans="1:15" s="7" customFormat="1" ht="68.25" customHeight="1">
      <c r="A25" s="47" t="s">
        <v>421</v>
      </c>
      <c r="B25" s="37" t="s">
        <v>38</v>
      </c>
      <c r="C25" s="38" t="s">
        <v>37</v>
      </c>
      <c r="D25" s="38" t="s">
        <v>37</v>
      </c>
      <c r="E25" s="38" t="s">
        <v>37</v>
      </c>
      <c r="F25" s="38"/>
      <c r="G25" s="38"/>
      <c r="H25" s="39" t="s">
        <v>68</v>
      </c>
      <c r="I25" s="39" t="s">
        <v>200</v>
      </c>
      <c r="J25" s="39"/>
      <c r="K25" s="264">
        <v>438</v>
      </c>
      <c r="L25" s="263">
        <f>'保険証発行状況'!N26</f>
        <v>11598</v>
      </c>
      <c r="M25" s="265">
        <f t="shared" si="0"/>
        <v>0.03776513191929643</v>
      </c>
      <c r="N25" s="259">
        <v>24681892</v>
      </c>
      <c r="O25" s="261">
        <f t="shared" si="1"/>
        <v>56351.35159817352</v>
      </c>
    </row>
    <row r="26" spans="1:15" s="7" customFormat="1" ht="198.75" customHeight="1">
      <c r="A26" s="47" t="s">
        <v>422</v>
      </c>
      <c r="B26" s="37" t="s">
        <v>38</v>
      </c>
      <c r="C26" s="38" t="s">
        <v>37</v>
      </c>
      <c r="D26" s="38" t="s">
        <v>37</v>
      </c>
      <c r="E26" s="38" t="s">
        <v>37</v>
      </c>
      <c r="F26" s="38"/>
      <c r="G26" s="38" t="s">
        <v>37</v>
      </c>
      <c r="H26" s="481" t="s">
        <v>69</v>
      </c>
      <c r="I26" s="39" t="s">
        <v>70</v>
      </c>
      <c r="J26" s="39" t="s">
        <v>71</v>
      </c>
      <c r="K26" s="264">
        <v>2816</v>
      </c>
      <c r="L26" s="263">
        <f>'保険証発行状況'!N27</f>
        <v>22655</v>
      </c>
      <c r="M26" s="265">
        <f t="shared" si="0"/>
        <v>0.12429927168395498</v>
      </c>
      <c r="N26" s="259">
        <v>104452502</v>
      </c>
      <c r="O26" s="261">
        <f t="shared" si="1"/>
        <v>37092.5078125</v>
      </c>
    </row>
    <row r="27" spans="1:15" s="7" customFormat="1" ht="46.5" customHeight="1">
      <c r="A27" s="47" t="s">
        <v>423</v>
      </c>
      <c r="B27" s="37" t="s">
        <v>38</v>
      </c>
      <c r="C27" s="38" t="s">
        <v>37</v>
      </c>
      <c r="D27" s="38" t="s">
        <v>37</v>
      </c>
      <c r="E27" s="38" t="s">
        <v>37</v>
      </c>
      <c r="F27" s="38"/>
      <c r="G27" s="38"/>
      <c r="H27" s="39" t="s">
        <v>72</v>
      </c>
      <c r="I27" s="39" t="s">
        <v>40</v>
      </c>
      <c r="J27" s="39"/>
      <c r="K27" s="264" t="s">
        <v>120</v>
      </c>
      <c r="L27" s="263">
        <f>'保険証発行状況'!N28</f>
        <v>19205</v>
      </c>
      <c r="M27" s="265" t="e">
        <f t="shared" si="0"/>
        <v>#VALUE!</v>
      </c>
      <c r="N27" s="259" t="s">
        <v>120</v>
      </c>
      <c r="O27" s="261" t="e">
        <f t="shared" si="1"/>
        <v>#VALUE!</v>
      </c>
    </row>
    <row r="28" spans="1:15" s="7" customFormat="1" ht="113.25" customHeight="1">
      <c r="A28" s="47" t="s">
        <v>467</v>
      </c>
      <c r="B28" s="37" t="s">
        <v>38</v>
      </c>
      <c r="C28" s="38" t="s">
        <v>37</v>
      </c>
      <c r="D28" s="38" t="s">
        <v>37</v>
      </c>
      <c r="E28" s="38" t="s">
        <v>37</v>
      </c>
      <c r="F28" s="38"/>
      <c r="G28" s="38"/>
      <c r="H28" s="39" t="s">
        <v>183</v>
      </c>
      <c r="I28" s="39" t="s">
        <v>278</v>
      </c>
      <c r="J28" s="39" t="s">
        <v>73</v>
      </c>
      <c r="K28" s="264">
        <v>817</v>
      </c>
      <c r="L28" s="263">
        <f>'保険証発行状況'!N29</f>
        <v>10705</v>
      </c>
      <c r="M28" s="265">
        <f t="shared" si="0"/>
        <v>0.07631947687996263</v>
      </c>
      <c r="N28" s="259">
        <v>53900487</v>
      </c>
      <c r="O28" s="261">
        <f t="shared" si="1"/>
        <v>65973.66829865362</v>
      </c>
    </row>
    <row r="29" spans="1:15" s="7" customFormat="1" ht="62.25" customHeight="1">
      <c r="A29" s="47" t="s">
        <v>424</v>
      </c>
      <c r="B29" s="37" t="s">
        <v>38</v>
      </c>
      <c r="C29" s="38" t="s">
        <v>37</v>
      </c>
      <c r="D29" s="38" t="s">
        <v>37</v>
      </c>
      <c r="E29" s="38" t="s">
        <v>37</v>
      </c>
      <c r="F29" s="38"/>
      <c r="G29" s="38"/>
      <c r="H29" s="39" t="s">
        <v>74</v>
      </c>
      <c r="I29" s="39" t="s">
        <v>75</v>
      </c>
      <c r="J29" s="39"/>
      <c r="K29" s="264">
        <v>164</v>
      </c>
      <c r="L29" s="263">
        <f>'保険証発行状況'!N30</f>
        <v>8714</v>
      </c>
      <c r="M29" s="265">
        <f>K29/L29</f>
        <v>0.018820289189809502</v>
      </c>
      <c r="N29" s="259">
        <v>12221981</v>
      </c>
      <c r="O29" s="261">
        <f t="shared" si="1"/>
        <v>74524.2743902439</v>
      </c>
    </row>
    <row r="30" spans="1:15" s="7" customFormat="1" ht="48.75" customHeight="1">
      <c r="A30" s="47" t="s">
        <v>425</v>
      </c>
      <c r="B30" s="215" t="s">
        <v>38</v>
      </c>
      <c r="C30" s="216" t="s">
        <v>37</v>
      </c>
      <c r="D30" s="216" t="s">
        <v>37</v>
      </c>
      <c r="E30" s="216" t="s">
        <v>37</v>
      </c>
      <c r="F30" s="216"/>
      <c r="G30" s="216"/>
      <c r="H30" s="39" t="s">
        <v>181</v>
      </c>
      <c r="I30" s="39" t="s">
        <v>180</v>
      </c>
      <c r="J30" s="39"/>
      <c r="K30" s="264"/>
      <c r="L30" s="263">
        <f>'保険証発行状況'!N31</f>
        <v>18226</v>
      </c>
      <c r="M30" s="265">
        <f t="shared" si="0"/>
        <v>0</v>
      </c>
      <c r="N30" s="259"/>
      <c r="O30" s="261" t="e">
        <f t="shared" si="1"/>
        <v>#DIV/0!</v>
      </c>
    </row>
    <row r="31" spans="1:15" s="7" customFormat="1" ht="120.75" customHeight="1">
      <c r="A31" s="47" t="s">
        <v>390</v>
      </c>
      <c r="B31" s="37" t="s">
        <v>38</v>
      </c>
      <c r="C31" s="38" t="s">
        <v>37</v>
      </c>
      <c r="D31" s="38" t="s">
        <v>37</v>
      </c>
      <c r="E31" s="38" t="s">
        <v>37</v>
      </c>
      <c r="F31" s="38"/>
      <c r="G31" s="38"/>
      <c r="H31" s="39" t="s">
        <v>76</v>
      </c>
      <c r="I31" s="39" t="s">
        <v>77</v>
      </c>
      <c r="J31" s="39" t="s">
        <v>78</v>
      </c>
      <c r="K31" s="264">
        <v>11</v>
      </c>
      <c r="L31" s="263">
        <f>'保険証発行状況'!N32</f>
        <v>2068</v>
      </c>
      <c r="M31" s="265">
        <f t="shared" si="0"/>
        <v>0.005319148936170213</v>
      </c>
      <c r="N31" s="259">
        <v>1079870</v>
      </c>
      <c r="O31" s="577">
        <f t="shared" si="1"/>
        <v>98170</v>
      </c>
    </row>
    <row r="32" spans="1:15" s="7" customFormat="1" ht="31.5" customHeight="1">
      <c r="A32" s="47" t="s">
        <v>391</v>
      </c>
      <c r="B32" s="37" t="s">
        <v>38</v>
      </c>
      <c r="C32" s="38" t="s">
        <v>37</v>
      </c>
      <c r="D32" s="38" t="s">
        <v>156</v>
      </c>
      <c r="E32" s="38" t="s">
        <v>156</v>
      </c>
      <c r="F32" s="38"/>
      <c r="G32" s="38"/>
      <c r="H32" s="39" t="s">
        <v>40</v>
      </c>
      <c r="I32" s="39" t="s">
        <v>79</v>
      </c>
      <c r="J32" s="39"/>
      <c r="K32" s="264">
        <v>3</v>
      </c>
      <c r="L32" s="263">
        <f>'保険証発行状況'!N33</f>
        <v>2455</v>
      </c>
      <c r="M32" s="265">
        <f t="shared" si="0"/>
        <v>0.0012219959266802445</v>
      </c>
      <c r="N32" s="259">
        <v>409900</v>
      </c>
      <c r="O32" s="261">
        <f t="shared" si="1"/>
        <v>136633.33333333334</v>
      </c>
    </row>
    <row r="33" spans="1:15" s="7" customFormat="1" ht="27.75" customHeight="1">
      <c r="A33" s="47" t="s">
        <v>392</v>
      </c>
      <c r="B33" s="37" t="s">
        <v>38</v>
      </c>
      <c r="C33" s="38" t="s">
        <v>37</v>
      </c>
      <c r="D33" s="38" t="s">
        <v>37</v>
      </c>
      <c r="E33" s="38" t="s">
        <v>37</v>
      </c>
      <c r="F33" s="38"/>
      <c r="G33" s="38"/>
      <c r="H33" s="39" t="s">
        <v>40</v>
      </c>
      <c r="I33" s="39" t="s">
        <v>80</v>
      </c>
      <c r="J33" s="479"/>
      <c r="K33" s="264">
        <v>0</v>
      </c>
      <c r="L33" s="263">
        <f>'保険証発行状況'!N34</f>
        <v>1092</v>
      </c>
      <c r="M33" s="265">
        <f t="shared" si="0"/>
        <v>0</v>
      </c>
      <c r="N33" s="259">
        <v>0</v>
      </c>
      <c r="O33" s="261">
        <v>0</v>
      </c>
    </row>
    <row r="34" spans="1:15" s="7" customFormat="1" ht="29.25" customHeight="1">
      <c r="A34" s="47" t="s">
        <v>426</v>
      </c>
      <c r="B34" s="37" t="s">
        <v>38</v>
      </c>
      <c r="C34" s="38" t="s">
        <v>37</v>
      </c>
      <c r="D34" s="38"/>
      <c r="E34" s="38"/>
      <c r="F34" s="38"/>
      <c r="G34" s="38"/>
      <c r="H34" s="39" t="s">
        <v>213</v>
      </c>
      <c r="I34" s="39" t="s">
        <v>81</v>
      </c>
      <c r="J34" s="39" t="s">
        <v>214</v>
      </c>
      <c r="K34" s="264">
        <v>1297</v>
      </c>
      <c r="L34" s="263">
        <f>'保険証発行状況'!N35</f>
        <v>17672</v>
      </c>
      <c r="M34" s="265">
        <f t="shared" si="0"/>
        <v>0.07339293798098687</v>
      </c>
      <c r="N34" s="259">
        <v>84224810</v>
      </c>
      <c r="O34" s="261">
        <f t="shared" si="1"/>
        <v>64938.17270624518</v>
      </c>
    </row>
    <row r="35" spans="1:15" s="7" customFormat="1" ht="150" customHeight="1">
      <c r="A35" s="47" t="s">
        <v>387</v>
      </c>
      <c r="B35" s="37" t="s">
        <v>38</v>
      </c>
      <c r="C35" s="38" t="s">
        <v>37</v>
      </c>
      <c r="D35" s="38" t="s">
        <v>37</v>
      </c>
      <c r="E35" s="38" t="s">
        <v>37</v>
      </c>
      <c r="F35" s="38"/>
      <c r="G35" s="38"/>
      <c r="H35" s="39" t="s">
        <v>82</v>
      </c>
      <c r="I35" s="39"/>
      <c r="J35" s="39" t="s">
        <v>121</v>
      </c>
      <c r="K35" s="264"/>
      <c r="L35" s="263">
        <f>'保険証発行状況'!N36</f>
        <v>137246</v>
      </c>
      <c r="M35" s="265">
        <f t="shared" si="0"/>
        <v>0</v>
      </c>
      <c r="N35" s="259"/>
      <c r="O35" s="261" t="e">
        <f t="shared" si="1"/>
        <v>#DIV/0!</v>
      </c>
    </row>
    <row r="36" spans="1:15" s="7" customFormat="1" ht="56.25" customHeight="1">
      <c r="A36" s="47" t="s">
        <v>427</v>
      </c>
      <c r="B36" s="215" t="s">
        <v>38</v>
      </c>
      <c r="C36" s="216" t="s">
        <v>37</v>
      </c>
      <c r="D36" s="216" t="s">
        <v>37</v>
      </c>
      <c r="E36" s="216" t="s">
        <v>37</v>
      </c>
      <c r="F36" s="216"/>
      <c r="G36" s="216"/>
      <c r="H36" s="39" t="s">
        <v>83</v>
      </c>
      <c r="I36" s="39" t="s">
        <v>40</v>
      </c>
      <c r="J36" s="39"/>
      <c r="K36" s="264">
        <v>58</v>
      </c>
      <c r="L36" s="263">
        <f>'保険証発行状況'!N37</f>
        <v>25777</v>
      </c>
      <c r="M36" s="265">
        <f t="shared" si="0"/>
        <v>0.0022500678899794392</v>
      </c>
      <c r="N36" s="259">
        <v>6559168</v>
      </c>
      <c r="O36" s="261">
        <f t="shared" si="1"/>
        <v>113089.10344827586</v>
      </c>
    </row>
    <row r="37" spans="1:15" s="7" customFormat="1" ht="54.75" customHeight="1">
      <c r="A37" s="47" t="s">
        <v>393</v>
      </c>
      <c r="B37" s="37" t="s">
        <v>38</v>
      </c>
      <c r="C37" s="38" t="s">
        <v>37</v>
      </c>
      <c r="D37" s="38" t="s">
        <v>37</v>
      </c>
      <c r="E37" s="38" t="s">
        <v>37</v>
      </c>
      <c r="F37" s="38"/>
      <c r="G37" s="38"/>
      <c r="H37" s="39"/>
      <c r="I37" s="39"/>
      <c r="J37" s="39"/>
      <c r="K37" s="264"/>
      <c r="L37" s="263">
        <f>'保険証発行状況'!N38</f>
        <v>9016</v>
      </c>
      <c r="M37" s="265">
        <f t="shared" si="0"/>
        <v>0</v>
      </c>
      <c r="N37" s="259">
        <v>35505808</v>
      </c>
      <c r="O37" s="261" t="e">
        <f t="shared" si="1"/>
        <v>#DIV/0!</v>
      </c>
    </row>
    <row r="38" spans="1:15" s="7" customFormat="1" ht="30.75" customHeight="1">
      <c r="A38" s="47" t="s">
        <v>428</v>
      </c>
      <c r="B38" s="37" t="s">
        <v>38</v>
      </c>
      <c r="C38" s="38" t="s">
        <v>37</v>
      </c>
      <c r="D38" s="38" t="s">
        <v>37</v>
      </c>
      <c r="E38" s="38" t="s">
        <v>37</v>
      </c>
      <c r="F38" s="38"/>
      <c r="G38" s="38"/>
      <c r="H38" s="39" t="s">
        <v>131</v>
      </c>
      <c r="I38" s="39"/>
      <c r="J38" s="39"/>
      <c r="K38" s="264">
        <v>653</v>
      </c>
      <c r="L38" s="263">
        <f>'保険証発行状況'!N39</f>
        <v>11665</v>
      </c>
      <c r="M38" s="265">
        <f t="shared" si="0"/>
        <v>0.055979425632233175</v>
      </c>
      <c r="N38" s="259">
        <v>18106100</v>
      </c>
      <c r="O38" s="261">
        <f t="shared" si="1"/>
        <v>27727.565084226648</v>
      </c>
    </row>
    <row r="39" spans="1:15" s="7" customFormat="1" ht="37.5" customHeight="1">
      <c r="A39" s="47" t="s">
        <v>429</v>
      </c>
      <c r="B39" s="37" t="s">
        <v>38</v>
      </c>
      <c r="C39" s="38" t="s">
        <v>37</v>
      </c>
      <c r="D39" s="38" t="s">
        <v>37</v>
      </c>
      <c r="E39" s="38" t="s">
        <v>37</v>
      </c>
      <c r="F39" s="38"/>
      <c r="G39" s="38"/>
      <c r="H39" s="39" t="s">
        <v>127</v>
      </c>
      <c r="I39" s="39" t="s">
        <v>40</v>
      </c>
      <c r="J39" s="39" t="s">
        <v>221</v>
      </c>
      <c r="K39" s="264">
        <v>72</v>
      </c>
      <c r="L39" s="263">
        <f>'保険証発行状況'!N40</f>
        <v>2782</v>
      </c>
      <c r="M39" s="265">
        <f>K39/L39</f>
        <v>0.025880661394680086</v>
      </c>
      <c r="N39" s="259">
        <v>5002423</v>
      </c>
      <c r="O39" s="261">
        <f t="shared" si="1"/>
        <v>69478.09722222222</v>
      </c>
    </row>
    <row r="40" spans="1:15" s="7" customFormat="1" ht="45.75" customHeight="1">
      <c r="A40" s="47" t="s">
        <v>430</v>
      </c>
      <c r="B40" s="37" t="s">
        <v>38</v>
      </c>
      <c r="C40" s="38" t="s">
        <v>37</v>
      </c>
      <c r="D40" s="38" t="s">
        <v>37</v>
      </c>
      <c r="E40" s="38" t="s">
        <v>37</v>
      </c>
      <c r="F40" s="38"/>
      <c r="G40" s="38"/>
      <c r="H40" s="39" t="s">
        <v>226</v>
      </c>
      <c r="I40" s="39" t="s">
        <v>227</v>
      </c>
      <c r="J40" s="39" t="s">
        <v>84</v>
      </c>
      <c r="K40" s="264">
        <v>1397</v>
      </c>
      <c r="L40" s="263">
        <f>'保険証発行状況'!N41</f>
        <v>31540</v>
      </c>
      <c r="M40" s="265">
        <f t="shared" si="0"/>
        <v>0.04429296131896005</v>
      </c>
      <c r="N40" s="259">
        <v>56840518</v>
      </c>
      <c r="O40" s="261">
        <f t="shared" si="1"/>
        <v>40687.55762347888</v>
      </c>
    </row>
    <row r="41" spans="1:15" s="7" customFormat="1" ht="138.75" customHeight="1">
      <c r="A41" s="47" t="s">
        <v>431</v>
      </c>
      <c r="B41" s="37" t="s">
        <v>38</v>
      </c>
      <c r="C41" s="38" t="s">
        <v>37</v>
      </c>
      <c r="D41" s="38" t="s">
        <v>37</v>
      </c>
      <c r="E41" s="38" t="s">
        <v>37</v>
      </c>
      <c r="F41" s="38"/>
      <c r="G41" s="38"/>
      <c r="H41" s="39" t="s">
        <v>85</v>
      </c>
      <c r="I41" s="39" t="s">
        <v>86</v>
      </c>
      <c r="J41" s="39" t="s">
        <v>199</v>
      </c>
      <c r="K41" s="264">
        <v>1423</v>
      </c>
      <c r="L41" s="263">
        <f>'保険証発行状況'!N42</f>
        <v>12995</v>
      </c>
      <c r="M41" s="265">
        <f t="shared" si="0"/>
        <v>0.10950365525202001</v>
      </c>
      <c r="N41" s="259">
        <v>54976455</v>
      </c>
      <c r="O41" s="261">
        <f t="shared" si="1"/>
        <v>38634.191848208015</v>
      </c>
    </row>
    <row r="42" spans="1:15" s="7" customFormat="1" ht="38.25" customHeight="1">
      <c r="A42" s="47" t="s">
        <v>432</v>
      </c>
      <c r="B42" s="37" t="s">
        <v>38</v>
      </c>
      <c r="C42" s="38" t="s">
        <v>204</v>
      </c>
      <c r="D42" s="38" t="s">
        <v>204</v>
      </c>
      <c r="E42" s="38" t="s">
        <v>37</v>
      </c>
      <c r="F42" s="38" t="s">
        <v>37</v>
      </c>
      <c r="G42" s="38"/>
      <c r="H42" s="39" t="s">
        <v>88</v>
      </c>
      <c r="I42" s="39" t="s">
        <v>40</v>
      </c>
      <c r="J42" s="39" t="s">
        <v>89</v>
      </c>
      <c r="K42" s="264">
        <v>759</v>
      </c>
      <c r="L42" s="263">
        <f>'保険証発行状況'!N43</f>
        <v>15518</v>
      </c>
      <c r="M42" s="265">
        <f t="shared" si="0"/>
        <v>0.048910942131718003</v>
      </c>
      <c r="N42" s="259">
        <v>53542500</v>
      </c>
      <c r="O42" s="261">
        <f t="shared" si="1"/>
        <v>70543.47826086957</v>
      </c>
    </row>
    <row r="43" spans="1:15" s="7" customFormat="1" ht="48" customHeight="1">
      <c r="A43" s="47" t="s">
        <v>394</v>
      </c>
      <c r="B43" s="37" t="s">
        <v>38</v>
      </c>
      <c r="C43" s="38" t="s">
        <v>37</v>
      </c>
      <c r="D43" s="38"/>
      <c r="E43" s="38"/>
      <c r="F43" s="38"/>
      <c r="G43" s="38"/>
      <c r="H43" s="39" t="s">
        <v>90</v>
      </c>
      <c r="I43" s="39" t="s">
        <v>40</v>
      </c>
      <c r="J43" s="39"/>
      <c r="K43" s="264">
        <v>1</v>
      </c>
      <c r="L43" s="263">
        <f>'保険証発行状況'!N44</f>
        <v>1167</v>
      </c>
      <c r="M43" s="265">
        <f t="shared" si="0"/>
        <v>0.000856898029134533</v>
      </c>
      <c r="N43" s="259">
        <v>6290</v>
      </c>
      <c r="O43" s="261">
        <f t="shared" si="1"/>
        <v>6290</v>
      </c>
    </row>
    <row r="44" spans="1:15" s="7" customFormat="1" ht="40.5" customHeight="1">
      <c r="A44" s="47" t="s">
        <v>395</v>
      </c>
      <c r="B44" s="37" t="s">
        <v>38</v>
      </c>
      <c r="C44" s="38" t="s">
        <v>37</v>
      </c>
      <c r="D44" s="38"/>
      <c r="E44" s="38"/>
      <c r="F44" s="38"/>
      <c r="G44" s="38"/>
      <c r="H44" s="39" t="s">
        <v>91</v>
      </c>
      <c r="I44" s="39" t="s">
        <v>40</v>
      </c>
      <c r="J44" s="39" t="s">
        <v>92</v>
      </c>
      <c r="K44" s="264">
        <v>71</v>
      </c>
      <c r="L44" s="263">
        <f>'保険証発行状況'!N45</f>
        <v>6392</v>
      </c>
      <c r="M44" s="265">
        <f t="shared" si="0"/>
        <v>0.011107634543178974</v>
      </c>
      <c r="N44" s="259">
        <v>4260410</v>
      </c>
      <c r="O44" s="261">
        <f t="shared" si="1"/>
        <v>60005.77464788732</v>
      </c>
    </row>
    <row r="45" spans="1:15" s="7" customFormat="1" ht="51" customHeight="1">
      <c r="A45" s="47" t="s">
        <v>433</v>
      </c>
      <c r="B45" s="37" t="s">
        <v>38</v>
      </c>
      <c r="C45" s="38" t="s">
        <v>37</v>
      </c>
      <c r="D45" s="38" t="s">
        <v>37</v>
      </c>
      <c r="E45" s="38" t="s">
        <v>37</v>
      </c>
      <c r="F45" s="38"/>
      <c r="G45" s="38"/>
      <c r="H45" s="39" t="s">
        <v>186</v>
      </c>
      <c r="I45" s="39" t="s">
        <v>93</v>
      </c>
      <c r="J45" s="39"/>
      <c r="K45" s="264">
        <v>1</v>
      </c>
      <c r="L45" s="263">
        <f>'保険証発行状況'!N46</f>
        <v>10241</v>
      </c>
      <c r="M45" s="265">
        <f t="shared" si="0"/>
        <v>9.764671418806757E-05</v>
      </c>
      <c r="N45" s="259">
        <v>12515</v>
      </c>
      <c r="O45" s="261">
        <f t="shared" si="1"/>
        <v>12515</v>
      </c>
    </row>
    <row r="46" spans="1:15" s="7" customFormat="1" ht="82.5" customHeight="1">
      <c r="A46" s="47" t="s">
        <v>434</v>
      </c>
      <c r="B46" s="37" t="s">
        <v>38</v>
      </c>
      <c r="C46" s="38" t="s">
        <v>37</v>
      </c>
      <c r="D46" s="38" t="s">
        <v>37</v>
      </c>
      <c r="E46" s="38" t="s">
        <v>37</v>
      </c>
      <c r="F46" s="38"/>
      <c r="G46" s="38"/>
      <c r="H46" s="39" t="s">
        <v>94</v>
      </c>
      <c r="I46" s="39" t="s">
        <v>41</v>
      </c>
      <c r="J46" s="39" t="s">
        <v>95</v>
      </c>
      <c r="K46" s="264">
        <v>625</v>
      </c>
      <c r="L46" s="263">
        <f>'保険証発行状況'!N47</f>
        <v>9296</v>
      </c>
      <c r="M46" s="265">
        <f t="shared" si="0"/>
        <v>0.06723321858864027</v>
      </c>
      <c r="N46" s="259">
        <v>21306264</v>
      </c>
      <c r="O46" s="261">
        <f t="shared" si="1"/>
        <v>34090.0224</v>
      </c>
    </row>
    <row r="47" spans="1:15" s="7" customFormat="1" ht="21" customHeight="1" thickBot="1">
      <c r="A47" s="541" t="s">
        <v>396</v>
      </c>
      <c r="B47" s="542" t="s">
        <v>38</v>
      </c>
      <c r="C47" s="543" t="s">
        <v>37</v>
      </c>
      <c r="D47" s="543" t="s">
        <v>37</v>
      </c>
      <c r="E47" s="543" t="s">
        <v>37</v>
      </c>
      <c r="F47" s="543"/>
      <c r="G47" s="543"/>
      <c r="H47" s="544"/>
      <c r="I47" s="544"/>
      <c r="J47" s="544"/>
      <c r="K47" s="545">
        <v>2</v>
      </c>
      <c r="L47" s="546">
        <f>'保険証発行状況'!N48</f>
        <v>3131</v>
      </c>
      <c r="M47" s="547">
        <f t="shared" si="0"/>
        <v>0.0006387735547748323</v>
      </c>
      <c r="N47" s="548">
        <v>366360</v>
      </c>
      <c r="O47" s="261">
        <f t="shared" si="1"/>
        <v>183180</v>
      </c>
    </row>
    <row r="48" spans="1:15" s="7" customFormat="1" ht="23.25" customHeight="1" thickBot="1">
      <c r="A48" s="118"/>
      <c r="B48" s="119"/>
      <c r="C48" s="120"/>
      <c r="D48" s="120"/>
      <c r="E48" s="120"/>
      <c r="F48" s="120"/>
      <c r="G48" s="120"/>
      <c r="H48" s="120"/>
      <c r="I48" s="120"/>
      <c r="J48" s="121" t="s">
        <v>436</v>
      </c>
      <c r="K48" s="258">
        <f>SUM(K5:K47)</f>
        <v>42007</v>
      </c>
      <c r="L48" s="258">
        <f>SUM(L5:L47)</f>
        <v>1476439</v>
      </c>
      <c r="M48" s="266">
        <f t="shared" si="0"/>
        <v>0.02845156488009325</v>
      </c>
      <c r="N48" s="260">
        <f>SUM(N5:N47)</f>
        <v>2168842360</v>
      </c>
      <c r="O48" s="262">
        <f t="shared" si="1"/>
        <v>51630.498726402744</v>
      </c>
    </row>
    <row r="49" spans="1:14" ht="21" customHeight="1">
      <c r="A49" s="21"/>
      <c r="B49" s="729"/>
      <c r="C49" s="729"/>
      <c r="D49" s="729"/>
      <c r="E49" s="729"/>
      <c r="F49" s="729"/>
      <c r="G49" s="729"/>
      <c r="H49" s="729"/>
      <c r="I49" s="21"/>
      <c r="J49" s="21"/>
      <c r="K49" s="10"/>
      <c r="L49" s="10"/>
      <c r="M49" s="10"/>
      <c r="N49" s="10"/>
    </row>
    <row r="50" spans="1:14" ht="15.75" customHeight="1">
      <c r="A50" s="22"/>
      <c r="B50" s="22"/>
      <c r="C50" s="22"/>
      <c r="D50" s="22"/>
      <c r="E50" s="22"/>
      <c r="F50" s="22"/>
      <c r="G50" s="22"/>
      <c r="H50" s="22"/>
      <c r="I50" s="22"/>
      <c r="J50" s="22"/>
      <c r="K50" s="10"/>
      <c r="L50" s="10"/>
      <c r="M50" s="10"/>
      <c r="N50" s="10"/>
    </row>
    <row r="51" spans="1:14" ht="13.5">
      <c r="A51" s="11"/>
      <c r="B51" s="11"/>
      <c r="C51" s="11"/>
      <c r="D51" s="11"/>
      <c r="E51" s="11"/>
      <c r="F51" s="11"/>
      <c r="G51" s="11"/>
      <c r="H51" s="11"/>
      <c r="I51" s="11"/>
      <c r="J51" s="11"/>
      <c r="K51" s="10"/>
      <c r="L51" s="10"/>
      <c r="M51" s="10"/>
      <c r="N51" s="10"/>
    </row>
    <row r="52" spans="1:14" ht="13.5">
      <c r="A52" s="11"/>
      <c r="B52" s="11"/>
      <c r="C52" s="11"/>
      <c r="D52" s="11"/>
      <c r="E52" s="11"/>
      <c r="F52" s="11"/>
      <c r="G52" s="11"/>
      <c r="H52" s="11"/>
      <c r="I52" s="11"/>
      <c r="J52" s="11"/>
      <c r="K52" s="10"/>
      <c r="L52" s="10"/>
      <c r="M52" s="10"/>
      <c r="N52" s="10"/>
    </row>
    <row r="53" spans="1:14" ht="13.5">
      <c r="A53" s="11"/>
      <c r="B53" s="11"/>
      <c r="C53" s="11"/>
      <c r="D53" s="11"/>
      <c r="E53" s="11"/>
      <c r="F53" s="11"/>
      <c r="G53" s="11"/>
      <c r="H53" s="11"/>
      <c r="I53" s="11"/>
      <c r="J53" s="11"/>
      <c r="K53" s="10"/>
      <c r="L53" s="10"/>
      <c r="M53" s="10"/>
      <c r="N53" s="10"/>
    </row>
    <row r="54" spans="1:14" ht="13.5">
      <c r="A54" s="11"/>
      <c r="B54" s="11"/>
      <c r="C54" s="11"/>
      <c r="D54" s="11"/>
      <c r="E54" s="11"/>
      <c r="F54" s="11"/>
      <c r="G54" s="11"/>
      <c r="H54" s="11"/>
      <c r="I54" s="11"/>
      <c r="J54" s="11"/>
      <c r="K54" s="10"/>
      <c r="L54" s="10"/>
      <c r="M54" s="10"/>
      <c r="N54" s="10"/>
    </row>
    <row r="55" spans="1:14" ht="13.5">
      <c r="A55" s="11"/>
      <c r="B55" s="11"/>
      <c r="C55" s="11"/>
      <c r="D55" s="11"/>
      <c r="E55" s="11"/>
      <c r="F55" s="11"/>
      <c r="G55" s="11"/>
      <c r="H55" s="11"/>
      <c r="I55" s="11"/>
      <c r="J55" s="11"/>
      <c r="K55" s="10"/>
      <c r="L55" s="10"/>
      <c r="M55" s="10"/>
      <c r="N55" s="10"/>
    </row>
  </sheetData>
  <sheetProtection/>
  <mergeCells count="4">
    <mergeCell ref="C3:J3"/>
    <mergeCell ref="B3:B4"/>
    <mergeCell ref="B49:H49"/>
    <mergeCell ref="K3:O3"/>
  </mergeCells>
  <printOptions/>
  <pageMargins left="0.74" right="0.1968503937007874" top="0.4724409448818898" bottom="0.31496062992125984" header="0.2755905511811024" footer="0.1968503937007874"/>
  <pageSetup fitToHeight="6" fitToWidth="1" horizontalDpi="300" verticalDpi="3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N9" sqref="N9"/>
    </sheetView>
  </sheetViews>
  <sheetFormatPr defaultColWidth="9.00390625" defaultRowHeight="13.5"/>
  <cols>
    <col min="1" max="1" width="13.625" style="0" customWidth="1"/>
    <col min="2" max="9" width="7.625" style="0" customWidth="1"/>
    <col min="10" max="10" width="8.625" style="0" customWidth="1"/>
    <col min="11" max="11" width="5.125" style="0" customWidth="1"/>
    <col min="12" max="12" width="4.50390625" style="169" customWidth="1"/>
  </cols>
  <sheetData>
    <row r="1" spans="9:12" ht="13.5">
      <c r="I1" s="731" t="s">
        <v>489</v>
      </c>
      <c r="J1" s="731"/>
      <c r="K1" s="731"/>
      <c r="L1" s="731"/>
    </row>
    <row r="2" spans="1:11" ht="35.25" customHeight="1" thickBot="1">
      <c r="A2" s="122" t="s">
        <v>483</v>
      </c>
      <c r="B2" s="34"/>
      <c r="C2" s="34"/>
      <c r="D2" s="34"/>
      <c r="E2" s="34"/>
      <c r="F2" s="33"/>
      <c r="G2" s="33"/>
      <c r="H2" s="33"/>
      <c r="I2" s="33"/>
      <c r="J2" s="33"/>
      <c r="K2" s="33"/>
    </row>
    <row r="3" spans="1:14" ht="13.5" customHeight="1" thickBot="1">
      <c r="A3" s="734" t="s">
        <v>265</v>
      </c>
      <c r="B3" s="736" t="s">
        <v>266</v>
      </c>
      <c r="C3" s="737"/>
      <c r="D3" s="737"/>
      <c r="E3" s="738"/>
      <c r="F3" s="739" t="s">
        <v>122</v>
      </c>
      <c r="G3" s="739"/>
      <c r="H3" s="739"/>
      <c r="I3" s="739"/>
      <c r="J3" s="732" t="s">
        <v>267</v>
      </c>
      <c r="K3" s="740" t="s">
        <v>484</v>
      </c>
      <c r="L3" s="741"/>
      <c r="M3" s="741"/>
      <c r="N3" s="742"/>
    </row>
    <row r="4" spans="1:14" ht="29.25" customHeight="1" thickBot="1">
      <c r="A4" s="735"/>
      <c r="B4" s="62" t="s">
        <v>268</v>
      </c>
      <c r="C4" s="52" t="s">
        <v>269</v>
      </c>
      <c r="D4" s="52" t="s">
        <v>270</v>
      </c>
      <c r="E4" s="63" t="s">
        <v>271</v>
      </c>
      <c r="F4" s="53" t="s">
        <v>268</v>
      </c>
      <c r="G4" s="52" t="s">
        <v>269</v>
      </c>
      <c r="H4" s="52" t="s">
        <v>270</v>
      </c>
      <c r="I4" s="58" t="s">
        <v>271</v>
      </c>
      <c r="J4" s="733"/>
      <c r="K4" s="561" t="s">
        <v>149</v>
      </c>
      <c r="L4" s="562" t="s">
        <v>150</v>
      </c>
      <c r="M4" s="212" t="s">
        <v>485</v>
      </c>
      <c r="N4" s="219" t="s">
        <v>486</v>
      </c>
    </row>
    <row r="5" spans="1:14" s="7" customFormat="1" ht="18" customHeight="1">
      <c r="A5" s="418" t="s">
        <v>437</v>
      </c>
      <c r="B5" s="419" t="s">
        <v>3</v>
      </c>
      <c r="C5" s="420" t="s">
        <v>3</v>
      </c>
      <c r="D5" s="420" t="s">
        <v>3</v>
      </c>
      <c r="E5" s="420" t="s">
        <v>3</v>
      </c>
      <c r="F5" s="419" t="s">
        <v>3</v>
      </c>
      <c r="G5" s="420" t="s">
        <v>3</v>
      </c>
      <c r="H5" s="420" t="s">
        <v>3</v>
      </c>
      <c r="I5" s="420" t="s">
        <v>3</v>
      </c>
      <c r="J5" s="421">
        <f aca="true" t="shared" si="0" ref="J5:J37">SUM(B5:I5)</f>
        <v>0</v>
      </c>
      <c r="K5" s="560"/>
      <c r="L5" s="429">
        <v>1</v>
      </c>
      <c r="M5" s="422" t="s">
        <v>487</v>
      </c>
      <c r="N5" s="452" t="s">
        <v>488</v>
      </c>
    </row>
    <row r="6" spans="1:14" s="7" customFormat="1" ht="18" customHeight="1">
      <c r="A6" s="218" t="s">
        <v>398</v>
      </c>
      <c r="B6" s="156">
        <v>2</v>
      </c>
      <c r="C6" s="157">
        <v>1</v>
      </c>
      <c r="D6" s="157">
        <v>1</v>
      </c>
      <c r="E6" s="51">
        <v>2</v>
      </c>
      <c r="F6" s="158"/>
      <c r="G6" s="157"/>
      <c r="H6" s="157"/>
      <c r="I6" s="159"/>
      <c r="J6" s="60">
        <f t="shared" si="0"/>
        <v>6</v>
      </c>
      <c r="K6" s="558">
        <v>1</v>
      </c>
      <c r="L6" s="165"/>
      <c r="M6" s="379" t="s">
        <v>487</v>
      </c>
      <c r="N6" s="453" t="s">
        <v>488</v>
      </c>
    </row>
    <row r="7" spans="1:14" s="7" customFormat="1" ht="18" customHeight="1">
      <c r="A7" s="155" t="s">
        <v>399</v>
      </c>
      <c r="B7" s="156">
        <v>0</v>
      </c>
      <c r="C7" s="157">
        <v>0</v>
      </c>
      <c r="D7" s="157">
        <v>0</v>
      </c>
      <c r="E7" s="51">
        <v>0</v>
      </c>
      <c r="F7" s="158">
        <v>0</v>
      </c>
      <c r="G7" s="157">
        <v>0</v>
      </c>
      <c r="H7" s="157">
        <v>0</v>
      </c>
      <c r="I7" s="159">
        <v>0</v>
      </c>
      <c r="J7" s="60">
        <f t="shared" si="0"/>
        <v>0</v>
      </c>
      <c r="K7" s="558">
        <v>1</v>
      </c>
      <c r="L7" s="165">
        <v>1</v>
      </c>
      <c r="M7" s="379" t="s">
        <v>487</v>
      </c>
      <c r="N7" s="453" t="s">
        <v>488</v>
      </c>
    </row>
    <row r="8" spans="1:14" s="7" customFormat="1" ht="25.5" customHeight="1">
      <c r="A8" s="155" t="s">
        <v>386</v>
      </c>
      <c r="B8" s="156">
        <v>0</v>
      </c>
      <c r="C8" s="157">
        <v>0</v>
      </c>
      <c r="D8" s="157">
        <v>2</v>
      </c>
      <c r="E8" s="51">
        <v>0</v>
      </c>
      <c r="F8" s="158">
        <v>2</v>
      </c>
      <c r="G8" s="157">
        <v>1</v>
      </c>
      <c r="H8" s="157">
        <v>1</v>
      </c>
      <c r="I8" s="159">
        <v>0</v>
      </c>
      <c r="J8" s="60">
        <f t="shared" si="0"/>
        <v>6</v>
      </c>
      <c r="K8" s="558"/>
      <c r="L8" s="165">
        <v>1</v>
      </c>
      <c r="M8" s="379" t="s">
        <v>132</v>
      </c>
      <c r="N8" s="453"/>
    </row>
    <row r="9" spans="1:14" s="7" customFormat="1" ht="18" customHeight="1">
      <c r="A9" s="155" t="s">
        <v>388</v>
      </c>
      <c r="B9" s="156">
        <v>0</v>
      </c>
      <c r="C9" s="157">
        <v>0</v>
      </c>
      <c r="D9" s="157">
        <v>0</v>
      </c>
      <c r="E9" s="51">
        <v>1</v>
      </c>
      <c r="F9" s="158">
        <v>0</v>
      </c>
      <c r="G9" s="157">
        <v>0</v>
      </c>
      <c r="H9" s="157">
        <v>0</v>
      </c>
      <c r="I9" s="159">
        <v>0</v>
      </c>
      <c r="J9" s="60">
        <f t="shared" si="0"/>
        <v>1</v>
      </c>
      <c r="K9" s="558"/>
      <c r="L9" s="165">
        <v>1</v>
      </c>
      <c r="M9" s="379" t="s">
        <v>376</v>
      </c>
      <c r="N9" s="453"/>
    </row>
    <row r="10" spans="1:14" s="7" customFormat="1" ht="18" customHeight="1">
      <c r="A10" s="155" t="s">
        <v>400</v>
      </c>
      <c r="B10" s="156">
        <v>3</v>
      </c>
      <c r="C10" s="157">
        <v>11</v>
      </c>
      <c r="D10" s="157">
        <v>15</v>
      </c>
      <c r="E10" s="51">
        <v>12</v>
      </c>
      <c r="F10" s="158">
        <v>0</v>
      </c>
      <c r="G10" s="157">
        <v>0</v>
      </c>
      <c r="H10" s="157">
        <v>0</v>
      </c>
      <c r="I10" s="159">
        <v>0</v>
      </c>
      <c r="J10" s="60">
        <f t="shared" si="0"/>
        <v>41</v>
      </c>
      <c r="K10" s="558"/>
      <c r="L10" s="165">
        <v>1</v>
      </c>
      <c r="M10" s="379" t="s">
        <v>487</v>
      </c>
      <c r="N10" s="453" t="s">
        <v>119</v>
      </c>
    </row>
    <row r="11" spans="1:14" s="7" customFormat="1" ht="18" customHeight="1">
      <c r="A11" s="155" t="s">
        <v>401</v>
      </c>
      <c r="B11" s="156" t="s">
        <v>103</v>
      </c>
      <c r="C11" s="157" t="s">
        <v>242</v>
      </c>
      <c r="D11" s="157" t="s">
        <v>242</v>
      </c>
      <c r="E11" s="51" t="s">
        <v>242</v>
      </c>
      <c r="F11" s="158" t="s">
        <v>242</v>
      </c>
      <c r="G11" s="157" t="s">
        <v>242</v>
      </c>
      <c r="H11" s="157" t="s">
        <v>242</v>
      </c>
      <c r="I11" s="159" t="s">
        <v>242</v>
      </c>
      <c r="J11" s="60">
        <f>SUM(B11:I11)</f>
        <v>0</v>
      </c>
      <c r="K11" s="558"/>
      <c r="L11" s="165">
        <v>1</v>
      </c>
      <c r="M11" s="379" t="s">
        <v>487</v>
      </c>
      <c r="N11" s="453" t="s">
        <v>488</v>
      </c>
    </row>
    <row r="12" spans="1:14" s="7" customFormat="1" ht="24" customHeight="1">
      <c r="A12" s="155" t="s">
        <v>389</v>
      </c>
      <c r="B12" s="156" t="s">
        <v>103</v>
      </c>
      <c r="C12" s="157" t="s">
        <v>242</v>
      </c>
      <c r="D12" s="157" t="s">
        <v>242</v>
      </c>
      <c r="E12" s="51" t="s">
        <v>242</v>
      </c>
      <c r="F12" s="158" t="s">
        <v>242</v>
      </c>
      <c r="G12" s="157" t="s">
        <v>242</v>
      </c>
      <c r="H12" s="157" t="s">
        <v>242</v>
      </c>
      <c r="I12" s="159" t="s">
        <v>242</v>
      </c>
      <c r="J12" s="60" t="s">
        <v>242</v>
      </c>
      <c r="K12" s="558">
        <v>1</v>
      </c>
      <c r="L12" s="165"/>
      <c r="M12" s="379" t="s">
        <v>18</v>
      </c>
      <c r="N12" s="453" t="s">
        <v>119</v>
      </c>
    </row>
    <row r="13" spans="1:14" s="7" customFormat="1" ht="22.5" customHeight="1">
      <c r="A13" s="155" t="s">
        <v>402</v>
      </c>
      <c r="B13" s="156">
        <v>45</v>
      </c>
      <c r="C13" s="157">
        <v>88</v>
      </c>
      <c r="D13" s="165">
        <v>71</v>
      </c>
      <c r="E13" s="51">
        <v>81</v>
      </c>
      <c r="F13" s="158"/>
      <c r="G13" s="157"/>
      <c r="H13" s="157"/>
      <c r="I13" s="159"/>
      <c r="J13" s="60">
        <f>SUM(B13:I13)</f>
        <v>285</v>
      </c>
      <c r="K13" s="558"/>
      <c r="L13" s="165">
        <v>1</v>
      </c>
      <c r="M13" s="379" t="s">
        <v>18</v>
      </c>
      <c r="N13" s="453" t="s">
        <v>119</v>
      </c>
    </row>
    <row r="14" spans="1:14" s="7" customFormat="1" ht="18" customHeight="1">
      <c r="A14" s="155" t="s">
        <v>403</v>
      </c>
      <c r="B14" s="156">
        <v>0</v>
      </c>
      <c r="C14" s="157">
        <v>0</v>
      </c>
      <c r="D14" s="157">
        <v>0</v>
      </c>
      <c r="E14" s="51">
        <v>0</v>
      </c>
      <c r="F14" s="158">
        <v>0</v>
      </c>
      <c r="G14" s="157">
        <v>0</v>
      </c>
      <c r="H14" s="157">
        <v>0</v>
      </c>
      <c r="I14" s="159">
        <v>0</v>
      </c>
      <c r="J14" s="60">
        <f t="shared" si="0"/>
        <v>0</v>
      </c>
      <c r="K14" s="558"/>
      <c r="L14" s="165">
        <v>1</v>
      </c>
      <c r="M14" s="379" t="s">
        <v>20</v>
      </c>
      <c r="N14" s="453" t="s">
        <v>488</v>
      </c>
    </row>
    <row r="15" spans="1:14" s="7" customFormat="1" ht="18" customHeight="1">
      <c r="A15" s="155" t="s">
        <v>412</v>
      </c>
      <c r="B15" s="501">
        <v>0</v>
      </c>
      <c r="C15" s="157">
        <v>0</v>
      </c>
      <c r="D15" s="157">
        <v>0</v>
      </c>
      <c r="E15" s="51">
        <v>0</v>
      </c>
      <c r="F15" s="158">
        <v>0</v>
      </c>
      <c r="G15" s="157">
        <v>0</v>
      </c>
      <c r="H15" s="157">
        <v>0</v>
      </c>
      <c r="I15" s="159">
        <v>0</v>
      </c>
      <c r="J15" s="60">
        <f t="shared" si="0"/>
        <v>0</v>
      </c>
      <c r="K15" s="558"/>
      <c r="L15" s="165">
        <v>1</v>
      </c>
      <c r="M15" s="379" t="s">
        <v>18</v>
      </c>
      <c r="N15" s="453" t="s">
        <v>488</v>
      </c>
    </row>
    <row r="16" spans="1:14" s="7" customFormat="1" ht="18" customHeight="1">
      <c r="A16" s="155" t="s">
        <v>413</v>
      </c>
      <c r="B16" s="156">
        <v>0</v>
      </c>
      <c r="C16" s="157">
        <v>0</v>
      </c>
      <c r="D16" s="157">
        <v>0</v>
      </c>
      <c r="E16" s="51">
        <v>0</v>
      </c>
      <c r="F16" s="158">
        <v>0</v>
      </c>
      <c r="G16" s="157">
        <v>0</v>
      </c>
      <c r="H16" s="157">
        <v>0</v>
      </c>
      <c r="I16" s="159">
        <v>0</v>
      </c>
      <c r="J16" s="60">
        <f t="shared" si="0"/>
        <v>0</v>
      </c>
      <c r="K16" s="558">
        <v>1</v>
      </c>
      <c r="L16" s="165">
        <v>1</v>
      </c>
      <c r="M16" s="379" t="s">
        <v>487</v>
      </c>
      <c r="N16" s="453" t="s">
        <v>488</v>
      </c>
    </row>
    <row r="17" spans="1:14" s="7" customFormat="1" ht="24.75" customHeight="1">
      <c r="A17" s="155" t="s">
        <v>414</v>
      </c>
      <c r="B17" s="156">
        <v>0</v>
      </c>
      <c r="C17" s="157">
        <v>0</v>
      </c>
      <c r="D17" s="157">
        <v>0</v>
      </c>
      <c r="E17" s="51">
        <v>0</v>
      </c>
      <c r="F17" s="158">
        <v>0</v>
      </c>
      <c r="G17" s="157">
        <v>0</v>
      </c>
      <c r="H17" s="157">
        <v>0</v>
      </c>
      <c r="I17" s="159">
        <v>0</v>
      </c>
      <c r="J17" s="60">
        <f t="shared" si="0"/>
        <v>0</v>
      </c>
      <c r="K17" s="558"/>
      <c r="L17" s="165">
        <v>1</v>
      </c>
      <c r="M17" s="379" t="s">
        <v>18</v>
      </c>
      <c r="N17" s="453" t="s">
        <v>488</v>
      </c>
    </row>
    <row r="18" spans="1:14" s="7" customFormat="1" ht="18" customHeight="1">
      <c r="A18" s="155" t="s">
        <v>415</v>
      </c>
      <c r="B18" s="156">
        <v>0</v>
      </c>
      <c r="C18" s="157">
        <v>0</v>
      </c>
      <c r="D18" s="157">
        <v>0</v>
      </c>
      <c r="E18" s="51">
        <v>0</v>
      </c>
      <c r="F18" s="156">
        <v>0</v>
      </c>
      <c r="G18" s="157">
        <v>0</v>
      </c>
      <c r="H18" s="157">
        <v>0</v>
      </c>
      <c r="I18" s="51">
        <v>0</v>
      </c>
      <c r="J18" s="60">
        <f t="shared" si="0"/>
        <v>0</v>
      </c>
      <c r="K18" s="558"/>
      <c r="L18" s="165">
        <v>1</v>
      </c>
      <c r="M18" s="379" t="s">
        <v>487</v>
      </c>
      <c r="N18" s="453" t="s">
        <v>119</v>
      </c>
    </row>
    <row r="19" spans="1:14" s="7" customFormat="1" ht="20.25" customHeight="1">
      <c r="A19" s="218" t="s">
        <v>374</v>
      </c>
      <c r="B19" s="156" t="s">
        <v>103</v>
      </c>
      <c r="C19" s="157" t="s">
        <v>242</v>
      </c>
      <c r="D19" s="157" t="s">
        <v>242</v>
      </c>
      <c r="E19" s="51" t="s">
        <v>242</v>
      </c>
      <c r="F19" s="158" t="s">
        <v>242</v>
      </c>
      <c r="G19" s="157" t="s">
        <v>242</v>
      </c>
      <c r="H19" s="157" t="s">
        <v>242</v>
      </c>
      <c r="I19" s="159" t="s">
        <v>242</v>
      </c>
      <c r="J19" s="60"/>
      <c r="K19" s="558"/>
      <c r="L19" s="165">
        <v>1</v>
      </c>
      <c r="M19" s="379" t="s">
        <v>145</v>
      </c>
      <c r="N19" s="453" t="s">
        <v>488</v>
      </c>
    </row>
    <row r="20" spans="1:14" s="7" customFormat="1" ht="18" customHeight="1">
      <c r="A20" s="155" t="s">
        <v>416</v>
      </c>
      <c r="B20" s="156">
        <v>37</v>
      </c>
      <c r="C20" s="157">
        <v>72</v>
      </c>
      <c r="D20" s="157">
        <v>51</v>
      </c>
      <c r="E20" s="51">
        <v>55</v>
      </c>
      <c r="F20" s="158"/>
      <c r="G20" s="157"/>
      <c r="H20" s="157"/>
      <c r="I20" s="159"/>
      <c r="J20" s="60">
        <f t="shared" si="0"/>
        <v>215</v>
      </c>
      <c r="K20" s="558"/>
      <c r="L20" s="165">
        <v>1</v>
      </c>
      <c r="M20" s="379" t="s">
        <v>20</v>
      </c>
      <c r="N20" s="453" t="s">
        <v>488</v>
      </c>
    </row>
    <row r="21" spans="1:14" s="7" customFormat="1" ht="18" customHeight="1">
      <c r="A21" s="155" t="s">
        <v>417</v>
      </c>
      <c r="B21" s="156">
        <v>24</v>
      </c>
      <c r="C21" s="157">
        <v>49</v>
      </c>
      <c r="D21" s="157">
        <v>30</v>
      </c>
      <c r="E21" s="51">
        <v>27</v>
      </c>
      <c r="F21" s="158">
        <v>79</v>
      </c>
      <c r="G21" s="157">
        <v>95</v>
      </c>
      <c r="H21" s="157">
        <v>60</v>
      </c>
      <c r="I21" s="159">
        <v>66</v>
      </c>
      <c r="J21" s="60">
        <f t="shared" si="0"/>
        <v>430</v>
      </c>
      <c r="K21" s="558"/>
      <c r="L21" s="165">
        <v>1</v>
      </c>
      <c r="M21" s="379" t="s">
        <v>487</v>
      </c>
      <c r="N21" s="453" t="s">
        <v>488</v>
      </c>
    </row>
    <row r="22" spans="1:14" s="7" customFormat="1" ht="23.25" customHeight="1">
      <c r="A22" s="155" t="s">
        <v>418</v>
      </c>
      <c r="B22" s="156">
        <v>0</v>
      </c>
      <c r="C22" s="157">
        <v>0</v>
      </c>
      <c r="D22" s="157">
        <v>0</v>
      </c>
      <c r="E22" s="51">
        <v>0</v>
      </c>
      <c r="F22" s="158"/>
      <c r="G22" s="157"/>
      <c r="H22" s="157"/>
      <c r="I22" s="159"/>
      <c r="J22" s="60">
        <f t="shared" si="0"/>
        <v>0</v>
      </c>
      <c r="K22" s="558"/>
      <c r="L22" s="559">
        <v>1</v>
      </c>
      <c r="M22" s="482" t="s">
        <v>18</v>
      </c>
      <c r="N22" s="483" t="s">
        <v>488</v>
      </c>
    </row>
    <row r="23" spans="1:14" s="7" customFormat="1" ht="25.5" customHeight="1">
      <c r="A23" s="155" t="s">
        <v>419</v>
      </c>
      <c r="B23" s="156">
        <v>4</v>
      </c>
      <c r="C23" s="157">
        <v>12</v>
      </c>
      <c r="D23" s="157">
        <v>4</v>
      </c>
      <c r="E23" s="51">
        <v>16</v>
      </c>
      <c r="F23" s="158">
        <v>0</v>
      </c>
      <c r="G23" s="157">
        <v>0</v>
      </c>
      <c r="H23" s="157">
        <v>0</v>
      </c>
      <c r="I23" s="159">
        <v>0</v>
      </c>
      <c r="J23" s="60">
        <f t="shared" si="0"/>
        <v>36</v>
      </c>
      <c r="K23" s="558"/>
      <c r="L23" s="165">
        <v>1</v>
      </c>
      <c r="M23" s="379" t="s">
        <v>18</v>
      </c>
      <c r="N23" s="453" t="s">
        <v>488</v>
      </c>
    </row>
    <row r="24" spans="1:14" s="7" customFormat="1" ht="18" customHeight="1">
      <c r="A24" s="155" t="s">
        <v>420</v>
      </c>
      <c r="B24" s="156">
        <v>3</v>
      </c>
      <c r="C24" s="157">
        <v>16</v>
      </c>
      <c r="D24" s="157">
        <v>26</v>
      </c>
      <c r="E24" s="51">
        <v>32</v>
      </c>
      <c r="F24" s="158">
        <v>0</v>
      </c>
      <c r="G24" s="157">
        <v>0</v>
      </c>
      <c r="H24" s="157">
        <v>0</v>
      </c>
      <c r="I24" s="159">
        <v>0</v>
      </c>
      <c r="J24" s="60">
        <f t="shared" si="0"/>
        <v>77</v>
      </c>
      <c r="K24" s="558"/>
      <c r="L24" s="165">
        <v>1</v>
      </c>
      <c r="M24" s="379" t="s">
        <v>20</v>
      </c>
      <c r="N24" s="453"/>
    </row>
    <row r="25" spans="1:14" s="7" customFormat="1" ht="18" customHeight="1">
      <c r="A25" s="155" t="s">
        <v>421</v>
      </c>
      <c r="B25" s="156">
        <v>0</v>
      </c>
      <c r="C25" s="157">
        <v>0</v>
      </c>
      <c r="D25" s="157">
        <v>0</v>
      </c>
      <c r="E25" s="51">
        <v>0</v>
      </c>
      <c r="F25" s="158">
        <v>0</v>
      </c>
      <c r="G25" s="157">
        <v>0</v>
      </c>
      <c r="H25" s="157">
        <v>0</v>
      </c>
      <c r="I25" s="159">
        <v>0</v>
      </c>
      <c r="J25" s="60">
        <f t="shared" si="0"/>
        <v>0</v>
      </c>
      <c r="K25" s="558">
        <v>1</v>
      </c>
      <c r="L25" s="165"/>
      <c r="M25" s="379"/>
      <c r="N25" s="453"/>
    </row>
    <row r="26" spans="1:14" s="7" customFormat="1" ht="18" customHeight="1">
      <c r="A26" s="155" t="s">
        <v>422</v>
      </c>
      <c r="B26" s="156">
        <v>0</v>
      </c>
      <c r="C26" s="157">
        <v>0</v>
      </c>
      <c r="D26" s="157">
        <v>0</v>
      </c>
      <c r="E26" s="51">
        <v>0</v>
      </c>
      <c r="F26" s="158">
        <v>0</v>
      </c>
      <c r="G26" s="157">
        <v>3</v>
      </c>
      <c r="H26" s="157">
        <v>2</v>
      </c>
      <c r="I26" s="159">
        <v>3</v>
      </c>
      <c r="J26" s="60">
        <f t="shared" si="0"/>
        <v>8</v>
      </c>
      <c r="K26" s="558">
        <v>1</v>
      </c>
      <c r="L26" s="165"/>
      <c r="M26" s="379" t="s">
        <v>487</v>
      </c>
      <c r="N26" s="453" t="s">
        <v>119</v>
      </c>
    </row>
    <row r="27" spans="1:14" s="7" customFormat="1" ht="18" customHeight="1">
      <c r="A27" s="155" t="s">
        <v>423</v>
      </c>
      <c r="B27" s="156">
        <v>1</v>
      </c>
      <c r="C27" s="157">
        <v>1</v>
      </c>
      <c r="D27" s="157">
        <v>4</v>
      </c>
      <c r="E27" s="51">
        <v>1</v>
      </c>
      <c r="F27" s="158" t="s">
        <v>242</v>
      </c>
      <c r="G27" s="157" t="s">
        <v>242</v>
      </c>
      <c r="H27" s="165" t="s">
        <v>242</v>
      </c>
      <c r="I27" s="159" t="s">
        <v>242</v>
      </c>
      <c r="J27" s="60">
        <f t="shared" si="0"/>
        <v>7</v>
      </c>
      <c r="K27" s="558">
        <v>1</v>
      </c>
      <c r="L27" s="165"/>
      <c r="M27" s="379" t="s">
        <v>487</v>
      </c>
      <c r="N27" s="453"/>
    </row>
    <row r="28" spans="1:14" s="7" customFormat="1" ht="18" customHeight="1">
      <c r="A28" s="218" t="s">
        <v>467</v>
      </c>
      <c r="B28" s="156">
        <v>0</v>
      </c>
      <c r="C28" s="157">
        <v>9</v>
      </c>
      <c r="D28" s="157">
        <v>3</v>
      </c>
      <c r="E28" s="51">
        <v>4</v>
      </c>
      <c r="F28" s="158">
        <v>0</v>
      </c>
      <c r="G28" s="157">
        <v>0</v>
      </c>
      <c r="H28" s="157">
        <v>0</v>
      </c>
      <c r="I28" s="159">
        <v>0</v>
      </c>
      <c r="J28" s="60">
        <f t="shared" si="0"/>
        <v>16</v>
      </c>
      <c r="K28" s="558">
        <v>1</v>
      </c>
      <c r="L28" s="559">
        <v>1</v>
      </c>
      <c r="M28" s="482" t="s">
        <v>277</v>
      </c>
      <c r="N28" s="483" t="s">
        <v>119</v>
      </c>
    </row>
    <row r="29" spans="1:14" s="7" customFormat="1" ht="18" customHeight="1">
      <c r="A29" s="155" t="s">
        <v>424</v>
      </c>
      <c r="B29" s="156">
        <v>0</v>
      </c>
      <c r="C29" s="157">
        <v>0</v>
      </c>
      <c r="D29" s="157">
        <v>0</v>
      </c>
      <c r="E29" s="51">
        <v>0</v>
      </c>
      <c r="F29" s="158">
        <v>0</v>
      </c>
      <c r="G29" s="157">
        <v>0</v>
      </c>
      <c r="H29" s="157">
        <v>0</v>
      </c>
      <c r="I29" s="159">
        <v>0</v>
      </c>
      <c r="J29" s="60">
        <f t="shared" si="0"/>
        <v>0</v>
      </c>
      <c r="K29" s="558">
        <v>1</v>
      </c>
      <c r="L29" s="165"/>
      <c r="M29" s="379" t="s">
        <v>20</v>
      </c>
      <c r="N29" s="453"/>
    </row>
    <row r="30" spans="1:14" s="7" customFormat="1" ht="22.5" customHeight="1">
      <c r="A30" s="155" t="s">
        <v>425</v>
      </c>
      <c r="B30" s="156">
        <v>0</v>
      </c>
      <c r="C30" s="157">
        <v>0</v>
      </c>
      <c r="D30" s="157">
        <v>0</v>
      </c>
      <c r="E30" s="51">
        <v>0</v>
      </c>
      <c r="F30" s="158">
        <v>0</v>
      </c>
      <c r="G30" s="157">
        <v>0</v>
      </c>
      <c r="H30" s="157">
        <v>0</v>
      </c>
      <c r="I30" s="159">
        <v>0</v>
      </c>
      <c r="J30" s="60">
        <f t="shared" si="0"/>
        <v>0</v>
      </c>
      <c r="K30" s="558"/>
      <c r="L30" s="165">
        <v>1</v>
      </c>
      <c r="M30" s="379" t="s">
        <v>18</v>
      </c>
      <c r="N30" s="453" t="s">
        <v>488</v>
      </c>
    </row>
    <row r="31" spans="1:14" s="7" customFormat="1" ht="18" customHeight="1">
      <c r="A31" s="155" t="s">
        <v>390</v>
      </c>
      <c r="B31" s="156">
        <v>0</v>
      </c>
      <c r="C31" s="157">
        <v>0</v>
      </c>
      <c r="D31" s="157">
        <v>0</v>
      </c>
      <c r="E31" s="51">
        <v>0</v>
      </c>
      <c r="F31" s="158">
        <v>0</v>
      </c>
      <c r="G31" s="157">
        <v>0</v>
      </c>
      <c r="H31" s="157">
        <v>0</v>
      </c>
      <c r="I31" s="159">
        <v>0</v>
      </c>
      <c r="J31" s="60">
        <f t="shared" si="0"/>
        <v>0</v>
      </c>
      <c r="K31" s="558">
        <v>1</v>
      </c>
      <c r="L31" s="165"/>
      <c r="M31" s="379" t="s">
        <v>18</v>
      </c>
      <c r="N31" s="453" t="s">
        <v>488</v>
      </c>
    </row>
    <row r="32" spans="1:14" s="7" customFormat="1" ht="18" customHeight="1">
      <c r="A32" s="155" t="s">
        <v>391</v>
      </c>
      <c r="B32" s="156">
        <v>0</v>
      </c>
      <c r="C32" s="157">
        <v>0</v>
      </c>
      <c r="D32" s="157">
        <v>0</v>
      </c>
      <c r="E32" s="51">
        <v>0</v>
      </c>
      <c r="F32" s="158">
        <v>0</v>
      </c>
      <c r="G32" s="157">
        <v>0</v>
      </c>
      <c r="H32" s="157">
        <v>0</v>
      </c>
      <c r="I32" s="159">
        <v>0</v>
      </c>
      <c r="J32" s="60">
        <f t="shared" si="0"/>
        <v>0</v>
      </c>
      <c r="K32" s="558">
        <v>1</v>
      </c>
      <c r="L32" s="165"/>
      <c r="M32" s="379" t="s">
        <v>487</v>
      </c>
      <c r="N32" s="453" t="s">
        <v>119</v>
      </c>
    </row>
    <row r="33" spans="1:14" s="7" customFormat="1" ht="18" customHeight="1">
      <c r="A33" s="155" t="s">
        <v>392</v>
      </c>
      <c r="B33" s="156">
        <v>0</v>
      </c>
      <c r="C33" s="157">
        <v>0</v>
      </c>
      <c r="D33" s="157">
        <v>0</v>
      </c>
      <c r="E33" s="51">
        <v>0</v>
      </c>
      <c r="F33" s="158">
        <v>0</v>
      </c>
      <c r="G33" s="157">
        <v>0</v>
      </c>
      <c r="H33" s="157">
        <v>0</v>
      </c>
      <c r="I33" s="159">
        <v>0</v>
      </c>
      <c r="J33" s="60">
        <f t="shared" si="0"/>
        <v>0</v>
      </c>
      <c r="K33" s="558">
        <v>1</v>
      </c>
      <c r="L33" s="165"/>
      <c r="M33" s="379" t="s">
        <v>487</v>
      </c>
      <c r="N33" s="453" t="s">
        <v>488</v>
      </c>
    </row>
    <row r="34" spans="1:14" s="7" customFormat="1" ht="18" customHeight="1">
      <c r="A34" s="155" t="s">
        <v>426</v>
      </c>
      <c r="B34" s="156">
        <v>0</v>
      </c>
      <c r="C34" s="157">
        <v>0</v>
      </c>
      <c r="D34" s="157">
        <v>0</v>
      </c>
      <c r="E34" s="51">
        <v>0</v>
      </c>
      <c r="F34" s="158">
        <v>0</v>
      </c>
      <c r="G34" s="157">
        <v>0</v>
      </c>
      <c r="H34" s="157">
        <v>0</v>
      </c>
      <c r="I34" s="159">
        <v>0</v>
      </c>
      <c r="J34" s="60">
        <f t="shared" si="0"/>
        <v>0</v>
      </c>
      <c r="K34" s="558">
        <v>1</v>
      </c>
      <c r="L34" s="165"/>
      <c r="M34" s="379" t="s">
        <v>20</v>
      </c>
      <c r="N34" s="453" t="s">
        <v>21</v>
      </c>
    </row>
    <row r="35" spans="1:14" s="7" customFormat="1" ht="18" customHeight="1">
      <c r="A35" s="155" t="s">
        <v>387</v>
      </c>
      <c r="B35" s="156" t="s">
        <v>103</v>
      </c>
      <c r="C35" s="157" t="s">
        <v>242</v>
      </c>
      <c r="D35" s="157" t="s">
        <v>242</v>
      </c>
      <c r="E35" s="51" t="s">
        <v>242</v>
      </c>
      <c r="F35" s="158" t="s">
        <v>242</v>
      </c>
      <c r="G35" s="157" t="s">
        <v>242</v>
      </c>
      <c r="H35" s="157" t="s">
        <v>242</v>
      </c>
      <c r="I35" s="159" t="s">
        <v>242</v>
      </c>
      <c r="J35" s="60">
        <f t="shared" si="0"/>
        <v>0</v>
      </c>
      <c r="K35" s="558"/>
      <c r="L35" s="165">
        <v>1</v>
      </c>
      <c r="M35" s="379" t="s">
        <v>487</v>
      </c>
      <c r="N35" s="453" t="s">
        <v>488</v>
      </c>
    </row>
    <row r="36" spans="1:14" s="7" customFormat="1" ht="22.5" customHeight="1">
      <c r="A36" s="155" t="s">
        <v>427</v>
      </c>
      <c r="B36" s="156">
        <v>0</v>
      </c>
      <c r="C36" s="157">
        <v>0</v>
      </c>
      <c r="D36" s="157">
        <v>0</v>
      </c>
      <c r="E36" s="51">
        <v>0</v>
      </c>
      <c r="F36" s="158">
        <v>0</v>
      </c>
      <c r="G36" s="157">
        <v>0</v>
      </c>
      <c r="H36" s="157">
        <v>0</v>
      </c>
      <c r="I36" s="159">
        <v>0</v>
      </c>
      <c r="J36" s="60">
        <f t="shared" si="0"/>
        <v>0</v>
      </c>
      <c r="K36" s="558">
        <v>1</v>
      </c>
      <c r="L36" s="165"/>
      <c r="M36" s="379" t="s">
        <v>18</v>
      </c>
      <c r="N36" s="453"/>
    </row>
    <row r="37" spans="1:14" s="7" customFormat="1" ht="27" customHeight="1">
      <c r="A37" s="155" t="s">
        <v>393</v>
      </c>
      <c r="B37" s="156">
        <v>0</v>
      </c>
      <c r="C37" s="157">
        <v>0</v>
      </c>
      <c r="D37" s="157">
        <v>0</v>
      </c>
      <c r="E37" s="51">
        <v>0</v>
      </c>
      <c r="F37" s="158">
        <v>0</v>
      </c>
      <c r="G37" s="157">
        <v>0</v>
      </c>
      <c r="H37" s="157">
        <v>0</v>
      </c>
      <c r="I37" s="159">
        <v>0</v>
      </c>
      <c r="J37" s="60">
        <f t="shared" si="0"/>
        <v>0</v>
      </c>
      <c r="K37" s="558">
        <v>1</v>
      </c>
      <c r="L37" s="165"/>
      <c r="M37" s="379" t="s">
        <v>18</v>
      </c>
      <c r="N37" s="453" t="s">
        <v>21</v>
      </c>
    </row>
    <row r="38" spans="1:14" s="7" customFormat="1" ht="18" customHeight="1">
      <c r="A38" s="155" t="s">
        <v>428</v>
      </c>
      <c r="B38" s="156">
        <v>0</v>
      </c>
      <c r="C38" s="157">
        <v>0</v>
      </c>
      <c r="D38" s="157">
        <v>0</v>
      </c>
      <c r="E38" s="51">
        <v>0</v>
      </c>
      <c r="F38" s="158">
        <v>0</v>
      </c>
      <c r="G38" s="157">
        <v>0</v>
      </c>
      <c r="H38" s="157">
        <v>0</v>
      </c>
      <c r="I38" s="159">
        <v>0</v>
      </c>
      <c r="J38" s="60">
        <f>SUM(B38:I38)</f>
        <v>0</v>
      </c>
      <c r="K38" s="558">
        <v>1</v>
      </c>
      <c r="L38" s="165"/>
      <c r="M38" s="379" t="s">
        <v>487</v>
      </c>
      <c r="N38" s="453" t="s">
        <v>21</v>
      </c>
    </row>
    <row r="39" spans="1:14" s="7" customFormat="1" ht="18" customHeight="1">
      <c r="A39" s="155" t="s">
        <v>429</v>
      </c>
      <c r="B39" s="156">
        <v>0</v>
      </c>
      <c r="C39" s="157">
        <v>0</v>
      </c>
      <c r="D39" s="157">
        <v>0</v>
      </c>
      <c r="E39" s="51">
        <v>0</v>
      </c>
      <c r="F39" s="158">
        <v>0</v>
      </c>
      <c r="G39" s="157">
        <v>0</v>
      </c>
      <c r="H39" s="157">
        <v>0</v>
      </c>
      <c r="I39" s="159">
        <v>0</v>
      </c>
      <c r="J39" s="60">
        <f>SUM(B39:I39)</f>
        <v>0</v>
      </c>
      <c r="K39" s="558">
        <v>1</v>
      </c>
      <c r="L39" s="165"/>
      <c r="M39" s="379" t="s">
        <v>20</v>
      </c>
      <c r="N39" s="453" t="s">
        <v>488</v>
      </c>
    </row>
    <row r="40" spans="1:14" s="7" customFormat="1" ht="18" customHeight="1">
      <c r="A40" s="155" t="s">
        <v>430</v>
      </c>
      <c r="B40" s="156">
        <v>0</v>
      </c>
      <c r="C40" s="157">
        <v>0</v>
      </c>
      <c r="D40" s="157">
        <v>0</v>
      </c>
      <c r="E40" s="51">
        <v>0</v>
      </c>
      <c r="F40" s="158"/>
      <c r="G40" s="157"/>
      <c r="H40" s="157"/>
      <c r="I40" s="159"/>
      <c r="J40" s="60">
        <f>SUM(B40:I40)</f>
        <v>0</v>
      </c>
      <c r="K40" s="558">
        <v>1</v>
      </c>
      <c r="L40" s="165"/>
      <c r="M40" s="379" t="s">
        <v>20</v>
      </c>
      <c r="N40" s="453"/>
    </row>
    <row r="41" spans="1:14" s="7" customFormat="1" ht="18" customHeight="1">
      <c r="A41" s="155" t="s">
        <v>431</v>
      </c>
      <c r="B41" s="156">
        <v>0</v>
      </c>
      <c r="C41" s="157">
        <v>0</v>
      </c>
      <c r="D41" s="157">
        <v>0</v>
      </c>
      <c r="E41" s="51">
        <v>0</v>
      </c>
      <c r="F41" s="158">
        <v>0</v>
      </c>
      <c r="G41" s="157">
        <v>0</v>
      </c>
      <c r="H41" s="157">
        <v>0</v>
      </c>
      <c r="I41" s="159">
        <v>0</v>
      </c>
      <c r="J41" s="134">
        <f aca="true" t="shared" si="1" ref="J41:J47">SUM(B41:I41)</f>
        <v>0</v>
      </c>
      <c r="K41" s="156">
        <v>1</v>
      </c>
      <c r="L41" s="165"/>
      <c r="M41" s="379" t="s">
        <v>20</v>
      </c>
      <c r="N41" s="453"/>
    </row>
    <row r="42" spans="1:14" s="7" customFormat="1" ht="21" customHeight="1">
      <c r="A42" s="155" t="s">
        <v>432</v>
      </c>
      <c r="B42" s="156">
        <v>0</v>
      </c>
      <c r="C42" s="157">
        <v>0</v>
      </c>
      <c r="D42" s="157">
        <v>0</v>
      </c>
      <c r="E42" s="51">
        <v>0</v>
      </c>
      <c r="F42" s="225"/>
      <c r="G42" s="40"/>
      <c r="H42" s="40"/>
      <c r="I42" s="226"/>
      <c r="J42" s="134">
        <f>SUM(B42:I42)</f>
        <v>0</v>
      </c>
      <c r="K42" s="156">
        <v>1</v>
      </c>
      <c r="L42" s="165"/>
      <c r="M42" s="379" t="s">
        <v>18</v>
      </c>
      <c r="N42" s="453" t="s">
        <v>21</v>
      </c>
    </row>
    <row r="43" spans="1:14" s="7" customFormat="1" ht="21.75" customHeight="1">
      <c r="A43" s="155" t="s">
        <v>394</v>
      </c>
      <c r="B43" s="156">
        <v>0</v>
      </c>
      <c r="C43" s="157">
        <v>0</v>
      </c>
      <c r="D43" s="157">
        <v>0</v>
      </c>
      <c r="E43" s="51">
        <v>0</v>
      </c>
      <c r="F43" s="158">
        <v>0</v>
      </c>
      <c r="G43" s="157">
        <v>0</v>
      </c>
      <c r="H43" s="157">
        <v>0</v>
      </c>
      <c r="I43" s="159">
        <v>0</v>
      </c>
      <c r="J43" s="134">
        <f t="shared" si="1"/>
        <v>0</v>
      </c>
      <c r="K43" s="156">
        <v>1</v>
      </c>
      <c r="L43" s="165"/>
      <c r="M43" s="379" t="s">
        <v>18</v>
      </c>
      <c r="N43" s="453" t="s">
        <v>21</v>
      </c>
    </row>
    <row r="44" spans="1:14" s="7" customFormat="1" ht="18" customHeight="1">
      <c r="A44" s="155" t="s">
        <v>395</v>
      </c>
      <c r="B44" s="156">
        <v>6</v>
      </c>
      <c r="C44" s="157">
        <v>8</v>
      </c>
      <c r="D44" s="157">
        <v>4</v>
      </c>
      <c r="E44" s="51">
        <v>5</v>
      </c>
      <c r="F44" s="158">
        <v>31</v>
      </c>
      <c r="G44" s="157">
        <v>42</v>
      </c>
      <c r="H44" s="157">
        <v>16</v>
      </c>
      <c r="I44" s="159">
        <v>15</v>
      </c>
      <c r="J44" s="134">
        <f t="shared" si="1"/>
        <v>127</v>
      </c>
      <c r="K44" s="156"/>
      <c r="L44" s="165">
        <v>1</v>
      </c>
      <c r="M44" s="379"/>
      <c r="N44" s="453"/>
    </row>
    <row r="45" spans="1:14" s="7" customFormat="1" ht="24" customHeight="1">
      <c r="A45" s="155" t="s">
        <v>433</v>
      </c>
      <c r="B45" s="156">
        <v>0</v>
      </c>
      <c r="C45" s="157">
        <v>0</v>
      </c>
      <c r="D45" s="157">
        <v>0</v>
      </c>
      <c r="E45" s="51">
        <v>2</v>
      </c>
      <c r="F45" s="158"/>
      <c r="G45" s="157"/>
      <c r="H45" s="157"/>
      <c r="I45" s="159"/>
      <c r="J45" s="134">
        <f t="shared" si="1"/>
        <v>2</v>
      </c>
      <c r="K45" s="156"/>
      <c r="L45" s="165">
        <v>1</v>
      </c>
      <c r="M45" s="379" t="s">
        <v>18</v>
      </c>
      <c r="N45" s="453" t="s">
        <v>21</v>
      </c>
    </row>
    <row r="46" spans="1:14" s="7" customFormat="1" ht="30" customHeight="1">
      <c r="A46" s="155" t="s">
        <v>434</v>
      </c>
      <c r="B46" s="156">
        <v>33</v>
      </c>
      <c r="C46" s="157">
        <v>47</v>
      </c>
      <c r="D46" s="157">
        <v>25</v>
      </c>
      <c r="E46" s="51">
        <v>18</v>
      </c>
      <c r="F46" s="158"/>
      <c r="G46" s="157"/>
      <c r="H46" s="157"/>
      <c r="I46" s="159"/>
      <c r="J46" s="134">
        <f t="shared" si="1"/>
        <v>123</v>
      </c>
      <c r="K46" s="156">
        <v>1</v>
      </c>
      <c r="L46" s="165">
        <v>1</v>
      </c>
      <c r="M46" s="379" t="s">
        <v>130</v>
      </c>
      <c r="N46" s="453" t="s">
        <v>21</v>
      </c>
    </row>
    <row r="47" spans="1:14" s="7" customFormat="1" ht="18" customHeight="1" thickBot="1">
      <c r="A47" s="549" t="s">
        <v>396</v>
      </c>
      <c r="B47" s="550">
        <v>0</v>
      </c>
      <c r="C47" s="551">
        <v>0</v>
      </c>
      <c r="D47" s="551">
        <v>0</v>
      </c>
      <c r="E47" s="552">
        <v>0</v>
      </c>
      <c r="F47" s="553">
        <v>0</v>
      </c>
      <c r="G47" s="551">
        <v>0</v>
      </c>
      <c r="H47" s="551">
        <v>0</v>
      </c>
      <c r="I47" s="554">
        <v>0</v>
      </c>
      <c r="J47" s="555">
        <f t="shared" si="1"/>
        <v>0</v>
      </c>
      <c r="K47" s="563">
        <v>1</v>
      </c>
      <c r="L47" s="564"/>
      <c r="M47" s="556" t="s">
        <v>151</v>
      </c>
      <c r="N47" s="557" t="s">
        <v>488</v>
      </c>
    </row>
    <row r="48" spans="1:14" ht="18" customHeight="1" thickBot="1">
      <c r="A48" s="54" t="s">
        <v>272</v>
      </c>
      <c r="B48" s="64">
        <f aca="true" t="shared" si="2" ref="B48:I48">SUM(B5:B47)</f>
        <v>158</v>
      </c>
      <c r="C48" s="56">
        <f t="shared" si="2"/>
        <v>314</v>
      </c>
      <c r="D48" s="56">
        <f t="shared" si="2"/>
        <v>236</v>
      </c>
      <c r="E48" s="57">
        <f t="shared" si="2"/>
        <v>256</v>
      </c>
      <c r="F48" s="55">
        <f t="shared" si="2"/>
        <v>112</v>
      </c>
      <c r="G48" s="56">
        <f t="shared" si="2"/>
        <v>141</v>
      </c>
      <c r="H48" s="56">
        <f t="shared" si="2"/>
        <v>79</v>
      </c>
      <c r="I48" s="59">
        <f t="shared" si="2"/>
        <v>84</v>
      </c>
      <c r="J48" s="61">
        <f>SUM(B48:I48)</f>
        <v>1380</v>
      </c>
      <c r="K48" s="565">
        <f>SUM(K5:K47)</f>
        <v>23</v>
      </c>
      <c r="L48" s="56">
        <f>SUM(L5:L47)</f>
        <v>24</v>
      </c>
      <c r="M48" s="394"/>
      <c r="N48" s="317"/>
    </row>
  </sheetData>
  <sheetProtection/>
  <mergeCells count="6">
    <mergeCell ref="I1:L1"/>
    <mergeCell ref="J3:J4"/>
    <mergeCell ref="A3:A4"/>
    <mergeCell ref="B3:E3"/>
    <mergeCell ref="F3:I3"/>
    <mergeCell ref="K3:N3"/>
  </mergeCells>
  <printOptions/>
  <pageMargins left="0.6299212598425197" right="0.2755905511811024" top="0.53" bottom="0.2755905511811024" header="0.4330708661417323" footer="0.196850393700787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B1:P51"/>
  <sheetViews>
    <sheetView zoomScalePageLayoutView="0" workbookViewId="0" topLeftCell="A1">
      <pane xSplit="3" ySplit="5" topLeftCell="D6" activePane="bottomRight" state="frozen"/>
      <selection pane="topLeft" activeCell="A1" sqref="A1"/>
      <selection pane="topRight" activeCell="C1" sqref="C1"/>
      <selection pane="bottomLeft" activeCell="A6" sqref="A6"/>
      <selection pane="bottomRight" activeCell="M46" sqref="M46"/>
    </sheetView>
  </sheetViews>
  <sheetFormatPr defaultColWidth="9.00390625" defaultRowHeight="13.5"/>
  <cols>
    <col min="1" max="1" width="4.00390625" style="0" customWidth="1"/>
    <col min="2" max="2" width="11.00390625" style="0" customWidth="1"/>
    <col min="3" max="3" width="8.625" style="0" customWidth="1"/>
    <col min="4" max="4" width="6.125" style="0" customWidth="1"/>
    <col min="5" max="5" width="6.75390625" style="0" customWidth="1"/>
    <col min="6" max="6" width="5.75390625" style="0" customWidth="1"/>
    <col min="7" max="7" width="7.875" style="0" customWidth="1"/>
    <col min="8" max="8" width="5.625" style="0" customWidth="1"/>
    <col min="9" max="9" width="4.125" style="0" customWidth="1"/>
    <col min="10" max="10" width="5.375" style="0" customWidth="1"/>
    <col min="11" max="11" width="6.875" style="0" customWidth="1"/>
    <col min="12" max="12" width="5.75390625" style="0" customWidth="1"/>
    <col min="13" max="13" width="5.625" style="0" customWidth="1"/>
    <col min="14" max="14" width="6.75390625" style="0" customWidth="1"/>
    <col min="15" max="15" width="10.50390625" style="0" customWidth="1"/>
  </cols>
  <sheetData>
    <row r="1" spans="2:16" ht="17.25">
      <c r="B1" s="751" t="s">
        <v>490</v>
      </c>
      <c r="C1" s="751"/>
      <c r="D1" s="751"/>
      <c r="E1" s="751"/>
      <c r="F1" s="751"/>
      <c r="G1" s="751"/>
      <c r="H1" s="751"/>
      <c r="I1" s="751"/>
      <c r="J1" s="751"/>
      <c r="K1" s="751"/>
      <c r="L1" s="751"/>
      <c r="M1" s="751"/>
      <c r="N1" s="751"/>
      <c r="O1" s="751"/>
      <c r="P1" s="751"/>
    </row>
    <row r="2" spans="2:16" ht="18" thickBot="1">
      <c r="B2" s="181"/>
      <c r="C2" s="181"/>
      <c r="D2" s="182"/>
      <c r="E2" s="182"/>
      <c r="F2" s="182"/>
      <c r="G2" s="182"/>
      <c r="H2" s="182"/>
      <c r="I2" s="182"/>
      <c r="J2" s="318"/>
      <c r="K2" s="318"/>
      <c r="N2" s="319" t="s">
        <v>491</v>
      </c>
      <c r="O2" s="182"/>
      <c r="P2" s="182"/>
    </row>
    <row r="3" spans="2:16" ht="14.25" thickBot="1">
      <c r="B3" s="752"/>
      <c r="C3" s="755" t="s">
        <v>492</v>
      </c>
      <c r="D3" s="758" t="s">
        <v>379</v>
      </c>
      <c r="E3" s="635"/>
      <c r="F3" s="635"/>
      <c r="G3" s="635"/>
      <c r="H3" s="635"/>
      <c r="I3" s="635"/>
      <c r="J3" s="635"/>
      <c r="K3" s="635"/>
      <c r="L3" s="635"/>
      <c r="M3" s="320"/>
      <c r="N3" s="759" t="s">
        <v>369</v>
      </c>
      <c r="O3" s="760"/>
      <c r="P3" s="761"/>
    </row>
    <row r="4" spans="2:16" ht="13.5">
      <c r="B4" s="753"/>
      <c r="C4" s="756"/>
      <c r="D4" s="765" t="s">
        <v>380</v>
      </c>
      <c r="E4" s="767" t="s">
        <v>381</v>
      </c>
      <c r="F4" s="769" t="s">
        <v>382</v>
      </c>
      <c r="G4" s="770"/>
      <c r="H4" s="749" t="s">
        <v>383</v>
      </c>
      <c r="I4" s="745" t="s">
        <v>493</v>
      </c>
      <c r="J4" s="745" t="s">
        <v>494</v>
      </c>
      <c r="K4" s="745" t="s">
        <v>495</v>
      </c>
      <c r="L4" s="747" t="s">
        <v>370</v>
      </c>
      <c r="M4" s="771" t="s">
        <v>496</v>
      </c>
      <c r="N4" s="762"/>
      <c r="O4" s="763"/>
      <c r="P4" s="764"/>
    </row>
    <row r="5" spans="2:16" ht="21.75" thickBot="1">
      <c r="B5" s="754"/>
      <c r="C5" s="757"/>
      <c r="D5" s="766"/>
      <c r="E5" s="768"/>
      <c r="F5" s="321" t="s">
        <v>371</v>
      </c>
      <c r="G5" s="322" t="s">
        <v>372</v>
      </c>
      <c r="H5" s="750"/>
      <c r="I5" s="746"/>
      <c r="J5" s="746"/>
      <c r="K5" s="746"/>
      <c r="L5" s="748"/>
      <c r="M5" s="772"/>
      <c r="N5" s="197" t="s">
        <v>371</v>
      </c>
      <c r="O5" s="198" t="s">
        <v>373</v>
      </c>
      <c r="P5" s="196" t="s">
        <v>349</v>
      </c>
    </row>
    <row r="6" spans="2:16" ht="13.5">
      <c r="B6" s="356" t="s">
        <v>437</v>
      </c>
      <c r="C6" s="323">
        <v>112148</v>
      </c>
      <c r="D6" s="254">
        <v>24</v>
      </c>
      <c r="E6" s="743">
        <v>1519</v>
      </c>
      <c r="F6" s="744"/>
      <c r="G6" s="744"/>
      <c r="H6" s="744"/>
      <c r="I6" s="744"/>
      <c r="J6" s="744"/>
      <c r="K6" s="651"/>
      <c r="L6" s="324">
        <v>1543</v>
      </c>
      <c r="M6" s="325">
        <f>L6/C6</f>
        <v>0.013758604700930913</v>
      </c>
      <c r="N6" s="326">
        <v>860</v>
      </c>
      <c r="O6" s="327">
        <v>268078174</v>
      </c>
      <c r="P6" s="227">
        <f>O6/N6</f>
        <v>311718.8069767442</v>
      </c>
    </row>
    <row r="7" spans="2:16" ht="13.5">
      <c r="B7" s="357" t="s">
        <v>398</v>
      </c>
      <c r="C7" s="323">
        <v>3434</v>
      </c>
      <c r="D7" s="255">
        <v>64</v>
      </c>
      <c r="E7" s="256">
        <v>111</v>
      </c>
      <c r="F7" s="256">
        <v>82</v>
      </c>
      <c r="G7" s="256">
        <v>9</v>
      </c>
      <c r="H7" s="257">
        <v>0</v>
      </c>
      <c r="I7" s="256">
        <v>6</v>
      </c>
      <c r="J7" s="256">
        <v>9</v>
      </c>
      <c r="K7" s="256">
        <v>3</v>
      </c>
      <c r="L7" s="324">
        <f aca="true" t="shared" si="0" ref="L7:L49">SUM(D7:K7)</f>
        <v>284</v>
      </c>
      <c r="M7" s="325">
        <f>L7/C7</f>
        <v>0.08270238788584741</v>
      </c>
      <c r="N7" s="328">
        <v>90</v>
      </c>
      <c r="O7" s="329">
        <v>18400338</v>
      </c>
      <c r="P7" s="227">
        <f aca="true" t="shared" si="1" ref="P7:P47">O7/N7</f>
        <v>204448.2</v>
      </c>
    </row>
    <row r="8" spans="2:16" ht="13.5">
      <c r="B8" s="357" t="s">
        <v>399</v>
      </c>
      <c r="C8" s="323">
        <v>2159</v>
      </c>
      <c r="D8" s="255">
        <v>0</v>
      </c>
      <c r="E8" s="256">
        <v>8</v>
      </c>
      <c r="F8" s="256">
        <v>2</v>
      </c>
      <c r="G8" s="256">
        <v>0</v>
      </c>
      <c r="H8" s="257">
        <v>0</v>
      </c>
      <c r="I8" s="256">
        <v>2</v>
      </c>
      <c r="J8" s="256">
        <v>0</v>
      </c>
      <c r="K8" s="256">
        <v>0</v>
      </c>
      <c r="L8" s="324">
        <f t="shared" si="0"/>
        <v>12</v>
      </c>
      <c r="M8" s="325">
        <f aca="true" t="shared" si="2" ref="M8:M49">L8/C8</f>
        <v>0.00555812876331635</v>
      </c>
      <c r="N8" s="328">
        <v>12</v>
      </c>
      <c r="O8" s="329">
        <v>1981109</v>
      </c>
      <c r="P8" s="227">
        <f t="shared" si="1"/>
        <v>165092.41666666666</v>
      </c>
    </row>
    <row r="9" spans="2:16" ht="13.5">
      <c r="B9" s="357" t="s">
        <v>386</v>
      </c>
      <c r="C9" s="323">
        <v>3196</v>
      </c>
      <c r="D9" s="255">
        <v>0</v>
      </c>
      <c r="E9" s="257">
        <v>6</v>
      </c>
      <c r="F9" s="257">
        <v>0</v>
      </c>
      <c r="G9" s="257">
        <v>0</v>
      </c>
      <c r="H9" s="257">
        <v>0</v>
      </c>
      <c r="I9" s="257">
        <v>0</v>
      </c>
      <c r="J9" s="257">
        <v>0</v>
      </c>
      <c r="K9" s="256">
        <v>0</v>
      </c>
      <c r="L9" s="324">
        <f t="shared" si="0"/>
        <v>6</v>
      </c>
      <c r="M9" s="325">
        <f t="shared" si="2"/>
        <v>0.0018773466833541927</v>
      </c>
      <c r="N9" s="328" t="s">
        <v>247</v>
      </c>
      <c r="O9" s="329" t="s">
        <v>247</v>
      </c>
      <c r="P9" s="227"/>
    </row>
    <row r="10" spans="2:16" ht="13.5">
      <c r="B10" s="358" t="s">
        <v>388</v>
      </c>
      <c r="C10" s="330"/>
      <c r="D10" s="331"/>
      <c r="E10" s="332"/>
      <c r="F10" s="332"/>
      <c r="G10" s="332"/>
      <c r="H10" s="333"/>
      <c r="I10" s="332"/>
      <c r="J10" s="332"/>
      <c r="K10" s="332"/>
      <c r="L10" s="334">
        <f t="shared" si="0"/>
        <v>0</v>
      </c>
      <c r="M10" s="325"/>
      <c r="N10" s="335"/>
      <c r="O10" s="336"/>
      <c r="P10" s="337"/>
    </row>
    <row r="11" spans="2:16" ht="13.5">
      <c r="B11" s="357" t="s">
        <v>400</v>
      </c>
      <c r="C11" s="323">
        <v>1200</v>
      </c>
      <c r="D11" s="255">
        <v>2</v>
      </c>
      <c r="E11" s="256">
        <v>13</v>
      </c>
      <c r="F11" s="256">
        <v>1</v>
      </c>
      <c r="G11" s="256">
        <v>0</v>
      </c>
      <c r="H11" s="256">
        <v>0</v>
      </c>
      <c r="I11" s="256">
        <v>0</v>
      </c>
      <c r="J11" s="256">
        <v>0</v>
      </c>
      <c r="K11" s="256">
        <v>0</v>
      </c>
      <c r="L11" s="324">
        <f t="shared" si="0"/>
        <v>16</v>
      </c>
      <c r="M11" s="325">
        <f t="shared" si="2"/>
        <v>0.013333333333333334</v>
      </c>
      <c r="N11" s="328">
        <v>13</v>
      </c>
      <c r="O11" s="329">
        <v>3485829</v>
      </c>
      <c r="P11" s="227">
        <f t="shared" si="1"/>
        <v>268140.6923076923</v>
      </c>
    </row>
    <row r="12" spans="2:16" ht="13.5">
      <c r="B12" s="357" t="s">
        <v>401</v>
      </c>
      <c r="C12" s="323">
        <v>406</v>
      </c>
      <c r="D12" s="255">
        <v>0</v>
      </c>
      <c r="E12" s="256">
        <v>34</v>
      </c>
      <c r="F12" s="256">
        <v>2</v>
      </c>
      <c r="G12" s="256">
        <v>0</v>
      </c>
      <c r="H12" s="257">
        <v>0</v>
      </c>
      <c r="I12" s="256">
        <v>0</v>
      </c>
      <c r="J12" s="256">
        <v>0</v>
      </c>
      <c r="K12" s="256">
        <v>0</v>
      </c>
      <c r="L12" s="324">
        <f t="shared" si="0"/>
        <v>36</v>
      </c>
      <c r="M12" s="325">
        <f t="shared" si="2"/>
        <v>0.08866995073891626</v>
      </c>
      <c r="N12" s="328">
        <v>24</v>
      </c>
      <c r="O12" s="329">
        <v>2457402</v>
      </c>
      <c r="P12" s="227">
        <f t="shared" si="1"/>
        <v>102391.75</v>
      </c>
    </row>
    <row r="13" spans="2:16" ht="13.5">
      <c r="B13" s="357" t="s">
        <v>389</v>
      </c>
      <c r="C13" s="323">
        <v>63</v>
      </c>
      <c r="D13" s="255">
        <v>0</v>
      </c>
      <c r="E13" s="256">
        <v>0</v>
      </c>
      <c r="F13" s="256">
        <v>0</v>
      </c>
      <c r="G13" s="256">
        <v>0</v>
      </c>
      <c r="H13" s="256">
        <v>0</v>
      </c>
      <c r="I13" s="256">
        <v>0</v>
      </c>
      <c r="J13" s="256">
        <v>0</v>
      </c>
      <c r="K13" s="256">
        <v>0</v>
      </c>
      <c r="L13" s="324">
        <f t="shared" si="0"/>
        <v>0</v>
      </c>
      <c r="M13" s="325">
        <f t="shared" si="2"/>
        <v>0</v>
      </c>
      <c r="N13" s="328">
        <v>0</v>
      </c>
      <c r="O13" s="329">
        <v>0</v>
      </c>
      <c r="P13" s="227">
        <v>0</v>
      </c>
    </row>
    <row r="14" spans="2:16" ht="13.5">
      <c r="B14" s="357" t="s">
        <v>402</v>
      </c>
      <c r="C14" s="323">
        <v>1311</v>
      </c>
      <c r="D14" s="255">
        <v>4</v>
      </c>
      <c r="E14" s="256">
        <v>235</v>
      </c>
      <c r="F14" s="256">
        <v>0</v>
      </c>
      <c r="G14" s="256">
        <v>0</v>
      </c>
      <c r="H14" s="256">
        <v>0</v>
      </c>
      <c r="I14" s="256">
        <v>0</v>
      </c>
      <c r="J14" s="256">
        <v>0</v>
      </c>
      <c r="K14" s="256">
        <v>0</v>
      </c>
      <c r="L14" s="324">
        <f t="shared" si="0"/>
        <v>239</v>
      </c>
      <c r="M14" s="325">
        <f t="shared" si="2"/>
        <v>0.18230358504958047</v>
      </c>
      <c r="N14" s="328">
        <v>205</v>
      </c>
      <c r="O14" s="329">
        <v>16201389</v>
      </c>
      <c r="P14" s="227">
        <f t="shared" si="1"/>
        <v>79031.16585365853</v>
      </c>
    </row>
    <row r="15" spans="2:16" ht="13.5">
      <c r="B15" s="357" t="s">
        <v>403</v>
      </c>
      <c r="C15" s="323">
        <v>346</v>
      </c>
      <c r="D15" s="255">
        <v>1</v>
      </c>
      <c r="E15" s="256">
        <v>1</v>
      </c>
      <c r="F15" s="256">
        <v>0</v>
      </c>
      <c r="G15" s="256">
        <v>0</v>
      </c>
      <c r="H15" s="256">
        <v>0</v>
      </c>
      <c r="I15" s="256">
        <v>0</v>
      </c>
      <c r="J15" s="256">
        <v>0</v>
      </c>
      <c r="K15" s="256">
        <v>0</v>
      </c>
      <c r="L15" s="324">
        <f t="shared" si="0"/>
        <v>2</v>
      </c>
      <c r="M15" s="325">
        <f t="shared" si="2"/>
        <v>0.005780346820809248</v>
      </c>
      <c r="N15" s="328">
        <v>1</v>
      </c>
      <c r="O15" s="329">
        <v>364730</v>
      </c>
      <c r="P15" s="227">
        <f t="shared" si="1"/>
        <v>364730</v>
      </c>
    </row>
    <row r="16" spans="2:16" ht="13.5">
      <c r="B16" s="357" t="s">
        <v>412</v>
      </c>
      <c r="C16" s="323">
        <v>1539</v>
      </c>
      <c r="D16" s="255">
        <v>0</v>
      </c>
      <c r="E16" s="256">
        <v>49</v>
      </c>
      <c r="F16" s="256">
        <v>69</v>
      </c>
      <c r="G16" s="256" t="s">
        <v>218</v>
      </c>
      <c r="H16" s="257">
        <v>0</v>
      </c>
      <c r="I16" s="256">
        <v>0</v>
      </c>
      <c r="J16" s="256">
        <v>1</v>
      </c>
      <c r="K16" s="256">
        <v>0</v>
      </c>
      <c r="L16" s="324">
        <f t="shared" si="0"/>
        <v>119</v>
      </c>
      <c r="M16" s="325">
        <f t="shared" si="2"/>
        <v>0.07732293697205977</v>
      </c>
      <c r="N16" s="328">
        <v>50</v>
      </c>
      <c r="O16" s="329">
        <v>7535702</v>
      </c>
      <c r="P16" s="227">
        <f t="shared" si="1"/>
        <v>150714.04</v>
      </c>
    </row>
    <row r="17" spans="2:16" ht="13.5">
      <c r="B17" s="358" t="s">
        <v>413</v>
      </c>
      <c r="C17" s="330"/>
      <c r="D17" s="331"/>
      <c r="E17" s="332"/>
      <c r="F17" s="332"/>
      <c r="G17" s="332"/>
      <c r="H17" s="333"/>
      <c r="I17" s="332"/>
      <c r="J17" s="332"/>
      <c r="K17" s="332"/>
      <c r="L17" s="334">
        <f t="shared" si="0"/>
        <v>0</v>
      </c>
      <c r="M17" s="325"/>
      <c r="N17" s="335"/>
      <c r="O17" s="336"/>
      <c r="P17" s="337"/>
    </row>
    <row r="18" spans="2:16" ht="13.5">
      <c r="B18" s="357" t="s">
        <v>414</v>
      </c>
      <c r="C18" s="323">
        <v>413</v>
      </c>
      <c r="D18" s="255">
        <v>74</v>
      </c>
      <c r="E18" s="256">
        <v>106</v>
      </c>
      <c r="F18" s="256">
        <v>176</v>
      </c>
      <c r="G18" s="256">
        <v>14</v>
      </c>
      <c r="H18" s="257">
        <v>0</v>
      </c>
      <c r="I18" s="256">
        <v>2</v>
      </c>
      <c r="J18" s="256">
        <v>0</v>
      </c>
      <c r="K18" s="256">
        <v>0</v>
      </c>
      <c r="L18" s="324">
        <f t="shared" si="0"/>
        <v>372</v>
      </c>
      <c r="M18" s="325">
        <f t="shared" si="2"/>
        <v>0.9007263922518159</v>
      </c>
      <c r="N18" s="328">
        <v>101</v>
      </c>
      <c r="O18" s="329">
        <v>14494181</v>
      </c>
      <c r="P18" s="227">
        <f t="shared" si="1"/>
        <v>143506.74257425743</v>
      </c>
    </row>
    <row r="19" spans="2:16" ht="13.5">
      <c r="B19" s="357" t="s">
        <v>415</v>
      </c>
      <c r="C19" s="323">
        <v>834</v>
      </c>
      <c r="D19" s="255">
        <v>16</v>
      </c>
      <c r="E19" s="256">
        <v>144</v>
      </c>
      <c r="F19" s="256">
        <v>5</v>
      </c>
      <c r="G19" s="256">
        <v>0</v>
      </c>
      <c r="H19" s="257">
        <v>0</v>
      </c>
      <c r="I19" s="257">
        <v>0</v>
      </c>
      <c r="J19" s="257">
        <v>0</v>
      </c>
      <c r="K19" s="256">
        <v>0</v>
      </c>
      <c r="L19" s="324">
        <f t="shared" si="0"/>
        <v>165</v>
      </c>
      <c r="M19" s="325">
        <f t="shared" si="2"/>
        <v>0.19784172661870503</v>
      </c>
      <c r="N19" s="328">
        <v>130</v>
      </c>
      <c r="O19" s="329">
        <v>10007661</v>
      </c>
      <c r="P19" s="227">
        <f t="shared" si="1"/>
        <v>76982.0076923077</v>
      </c>
    </row>
    <row r="20" spans="2:16" ht="13.5">
      <c r="B20" s="359" t="s">
        <v>374</v>
      </c>
      <c r="C20" s="323">
        <v>460</v>
      </c>
      <c r="D20" s="255">
        <v>32</v>
      </c>
      <c r="E20" s="256">
        <v>47</v>
      </c>
      <c r="F20" s="256">
        <v>30</v>
      </c>
      <c r="G20" s="256">
        <v>4</v>
      </c>
      <c r="H20" s="257">
        <v>4</v>
      </c>
      <c r="I20" s="256">
        <v>1</v>
      </c>
      <c r="J20" s="256">
        <v>2</v>
      </c>
      <c r="K20" s="256">
        <v>3</v>
      </c>
      <c r="L20" s="324">
        <f t="shared" si="0"/>
        <v>123</v>
      </c>
      <c r="M20" s="325">
        <f t="shared" si="2"/>
        <v>0.2673913043478261</v>
      </c>
      <c r="N20" s="328">
        <v>44</v>
      </c>
      <c r="O20" s="329">
        <v>3106730</v>
      </c>
      <c r="P20" s="227">
        <f t="shared" si="1"/>
        <v>70607.5</v>
      </c>
    </row>
    <row r="21" spans="2:16" ht="13.5">
      <c r="B21" s="357" t="s">
        <v>416</v>
      </c>
      <c r="C21" s="323">
        <v>6634</v>
      </c>
      <c r="D21" s="255">
        <v>1</v>
      </c>
      <c r="E21" s="256">
        <v>8</v>
      </c>
      <c r="F21" s="256">
        <v>5</v>
      </c>
      <c r="G21" s="256">
        <v>0</v>
      </c>
      <c r="H21" s="257">
        <v>0</v>
      </c>
      <c r="I21" s="256">
        <v>0</v>
      </c>
      <c r="J21" s="256">
        <v>0</v>
      </c>
      <c r="K21" s="256">
        <v>0</v>
      </c>
      <c r="L21" s="324">
        <f t="shared" si="0"/>
        <v>14</v>
      </c>
      <c r="M21" s="325">
        <f t="shared" si="2"/>
        <v>0.0021103406692794696</v>
      </c>
      <c r="N21" s="328">
        <v>9</v>
      </c>
      <c r="O21" s="329">
        <v>5136753</v>
      </c>
      <c r="P21" s="227">
        <f t="shared" si="1"/>
        <v>570750.3333333334</v>
      </c>
    </row>
    <row r="22" spans="2:16" ht="13.5">
      <c r="B22" s="357" t="s">
        <v>417</v>
      </c>
      <c r="C22" s="323">
        <v>1013</v>
      </c>
      <c r="D22" s="255">
        <v>5</v>
      </c>
      <c r="E22" s="256">
        <v>13</v>
      </c>
      <c r="F22" s="256">
        <v>6</v>
      </c>
      <c r="G22" s="256">
        <v>0</v>
      </c>
      <c r="H22" s="257">
        <v>0</v>
      </c>
      <c r="I22" s="256">
        <v>0</v>
      </c>
      <c r="J22" s="256">
        <v>0</v>
      </c>
      <c r="K22" s="256">
        <v>1</v>
      </c>
      <c r="L22" s="324">
        <f t="shared" si="0"/>
        <v>25</v>
      </c>
      <c r="M22" s="325">
        <f t="shared" si="2"/>
        <v>0.024679170779861797</v>
      </c>
      <c r="N22" s="328">
        <v>17</v>
      </c>
      <c r="O22" s="329">
        <v>3572493</v>
      </c>
      <c r="P22" s="227">
        <f t="shared" si="1"/>
        <v>210146.64705882352</v>
      </c>
    </row>
    <row r="23" spans="2:16" ht="13.5">
      <c r="B23" s="357" t="s">
        <v>418</v>
      </c>
      <c r="C23" s="323">
        <v>495</v>
      </c>
      <c r="D23" s="255">
        <v>0</v>
      </c>
      <c r="E23" s="256">
        <v>33</v>
      </c>
      <c r="F23" s="256">
        <v>3</v>
      </c>
      <c r="G23" s="256">
        <v>0</v>
      </c>
      <c r="H23" s="257">
        <v>0</v>
      </c>
      <c r="I23" s="256">
        <v>1</v>
      </c>
      <c r="J23" s="256">
        <v>2</v>
      </c>
      <c r="K23" s="256">
        <v>2</v>
      </c>
      <c r="L23" s="324">
        <f t="shared" si="0"/>
        <v>41</v>
      </c>
      <c r="M23" s="325">
        <f t="shared" si="2"/>
        <v>0.08282828282828283</v>
      </c>
      <c r="N23" s="328">
        <v>34</v>
      </c>
      <c r="O23" s="329">
        <v>2971735</v>
      </c>
      <c r="P23" s="227">
        <f t="shared" si="1"/>
        <v>87403.9705882353</v>
      </c>
    </row>
    <row r="24" spans="2:16" ht="13.5">
      <c r="B24" s="357" t="s">
        <v>419</v>
      </c>
      <c r="C24" s="323">
        <v>876</v>
      </c>
      <c r="D24" s="255">
        <v>0</v>
      </c>
      <c r="E24" s="256">
        <v>36</v>
      </c>
      <c r="F24" s="256">
        <v>0</v>
      </c>
      <c r="G24" s="256">
        <v>0</v>
      </c>
      <c r="H24" s="256">
        <v>0</v>
      </c>
      <c r="I24" s="256">
        <v>0</v>
      </c>
      <c r="J24" s="256">
        <v>0</v>
      </c>
      <c r="K24" s="256">
        <v>0</v>
      </c>
      <c r="L24" s="324">
        <f t="shared" si="0"/>
        <v>36</v>
      </c>
      <c r="M24" s="325">
        <f t="shared" si="2"/>
        <v>0.0410958904109589</v>
      </c>
      <c r="N24" s="328">
        <v>14</v>
      </c>
      <c r="O24" s="329">
        <v>4648822</v>
      </c>
      <c r="P24" s="227">
        <f t="shared" si="1"/>
        <v>332058.71428571426</v>
      </c>
    </row>
    <row r="25" spans="2:16" ht="13.5">
      <c r="B25" s="357" t="s">
        <v>420</v>
      </c>
      <c r="C25" s="323">
        <v>240</v>
      </c>
      <c r="D25" s="255">
        <v>0</v>
      </c>
      <c r="E25" s="256">
        <v>11</v>
      </c>
      <c r="F25" s="256">
        <v>1</v>
      </c>
      <c r="G25" s="256">
        <v>0</v>
      </c>
      <c r="H25" s="256">
        <v>0</v>
      </c>
      <c r="I25" s="256">
        <v>0</v>
      </c>
      <c r="J25" s="256">
        <v>0</v>
      </c>
      <c r="K25" s="256">
        <v>0</v>
      </c>
      <c r="L25" s="324">
        <f t="shared" si="0"/>
        <v>12</v>
      </c>
      <c r="M25" s="325">
        <f t="shared" si="2"/>
        <v>0.05</v>
      </c>
      <c r="N25" s="328">
        <v>11</v>
      </c>
      <c r="O25" s="329">
        <v>5228734</v>
      </c>
      <c r="P25" s="227">
        <f t="shared" si="1"/>
        <v>475339.45454545453</v>
      </c>
    </row>
    <row r="26" spans="2:16" ht="13.5">
      <c r="B26" s="357" t="s">
        <v>421</v>
      </c>
      <c r="C26" s="323">
        <v>351</v>
      </c>
      <c r="D26" s="255">
        <v>3</v>
      </c>
      <c r="E26" s="256">
        <v>19</v>
      </c>
      <c r="F26" s="256">
        <v>7</v>
      </c>
      <c r="G26" s="256">
        <v>0</v>
      </c>
      <c r="H26" s="257">
        <v>1</v>
      </c>
      <c r="I26" s="256">
        <v>0</v>
      </c>
      <c r="J26" s="256">
        <v>0</v>
      </c>
      <c r="K26" s="256">
        <v>0</v>
      </c>
      <c r="L26" s="324">
        <f t="shared" si="0"/>
        <v>30</v>
      </c>
      <c r="M26" s="325">
        <f t="shared" si="2"/>
        <v>0.08547008547008547</v>
      </c>
      <c r="N26" s="328">
        <v>24</v>
      </c>
      <c r="O26" s="329">
        <v>2400709</v>
      </c>
      <c r="P26" s="227">
        <f t="shared" si="1"/>
        <v>100029.54166666667</v>
      </c>
    </row>
    <row r="27" spans="2:16" ht="13.5">
      <c r="B27" s="357" t="s">
        <v>422</v>
      </c>
      <c r="C27" s="323">
        <v>7133</v>
      </c>
      <c r="D27" s="255">
        <v>2</v>
      </c>
      <c r="E27" s="256">
        <v>155</v>
      </c>
      <c r="F27" s="256">
        <v>58</v>
      </c>
      <c r="G27" s="256">
        <v>6</v>
      </c>
      <c r="H27" s="257">
        <v>0</v>
      </c>
      <c r="I27" s="256">
        <v>1</v>
      </c>
      <c r="J27" s="256">
        <v>0</v>
      </c>
      <c r="K27" s="256">
        <v>0</v>
      </c>
      <c r="L27" s="324">
        <f t="shared" si="0"/>
        <v>222</v>
      </c>
      <c r="M27" s="325">
        <f t="shared" si="2"/>
        <v>0.031122949670545352</v>
      </c>
      <c r="N27" s="328">
        <v>138</v>
      </c>
      <c r="O27" s="329">
        <v>5766313</v>
      </c>
      <c r="P27" s="227">
        <f t="shared" si="1"/>
        <v>41784.8768115942</v>
      </c>
    </row>
    <row r="28" spans="2:16" s="7" customFormat="1" ht="13.5">
      <c r="B28" s="357" t="s">
        <v>423</v>
      </c>
      <c r="C28" s="323">
        <v>370</v>
      </c>
      <c r="D28" s="255">
        <v>0</v>
      </c>
      <c r="E28" s="256">
        <v>15</v>
      </c>
      <c r="F28" s="256">
        <v>1</v>
      </c>
      <c r="G28" s="256">
        <v>0</v>
      </c>
      <c r="H28" s="257">
        <v>0</v>
      </c>
      <c r="I28" s="257">
        <v>0</v>
      </c>
      <c r="J28" s="257">
        <v>0</v>
      </c>
      <c r="K28" s="257">
        <v>0</v>
      </c>
      <c r="L28" s="324">
        <f t="shared" si="0"/>
        <v>16</v>
      </c>
      <c r="M28" s="325">
        <f t="shared" si="2"/>
        <v>0.043243243243243246</v>
      </c>
      <c r="N28" s="328">
        <v>8</v>
      </c>
      <c r="O28" s="329">
        <v>657555</v>
      </c>
      <c r="P28" s="227">
        <f t="shared" si="1"/>
        <v>82194.375</v>
      </c>
    </row>
    <row r="29" spans="2:16" ht="13.5">
      <c r="B29" s="357" t="s">
        <v>467</v>
      </c>
      <c r="C29" s="323">
        <v>1083</v>
      </c>
      <c r="D29" s="255">
        <v>4</v>
      </c>
      <c r="E29" s="256">
        <v>21</v>
      </c>
      <c r="F29" s="256">
        <v>13</v>
      </c>
      <c r="G29" s="256">
        <v>3</v>
      </c>
      <c r="H29" s="257">
        <v>0</v>
      </c>
      <c r="I29" s="256">
        <v>0</v>
      </c>
      <c r="J29" s="256">
        <v>1</v>
      </c>
      <c r="K29" s="256">
        <v>0</v>
      </c>
      <c r="L29" s="324">
        <f t="shared" si="0"/>
        <v>42</v>
      </c>
      <c r="M29" s="325">
        <f t="shared" si="2"/>
        <v>0.038781163434903045</v>
      </c>
      <c r="N29" s="328">
        <v>15</v>
      </c>
      <c r="O29" s="329">
        <v>2179191</v>
      </c>
      <c r="P29" s="227">
        <f t="shared" si="1"/>
        <v>145279.4</v>
      </c>
    </row>
    <row r="30" spans="2:16" ht="13.5">
      <c r="B30" s="357" t="s">
        <v>424</v>
      </c>
      <c r="C30" s="323">
        <v>50</v>
      </c>
      <c r="D30" s="255">
        <v>0</v>
      </c>
      <c r="E30" s="256">
        <v>0</v>
      </c>
      <c r="F30" s="256">
        <v>0</v>
      </c>
      <c r="G30" s="256">
        <v>0</v>
      </c>
      <c r="H30" s="256">
        <v>0</v>
      </c>
      <c r="I30" s="256">
        <v>0</v>
      </c>
      <c r="J30" s="256">
        <v>0</v>
      </c>
      <c r="K30" s="256">
        <v>0</v>
      </c>
      <c r="L30" s="324">
        <f t="shared" si="0"/>
        <v>0</v>
      </c>
      <c r="M30" s="325">
        <f t="shared" si="2"/>
        <v>0</v>
      </c>
      <c r="N30" s="328">
        <v>0</v>
      </c>
      <c r="O30" s="329">
        <v>0</v>
      </c>
      <c r="P30" s="227">
        <v>0</v>
      </c>
    </row>
    <row r="31" spans="2:16" ht="13.5">
      <c r="B31" s="357" t="s">
        <v>425</v>
      </c>
      <c r="C31" s="338">
        <v>249</v>
      </c>
      <c r="D31" s="255">
        <v>1</v>
      </c>
      <c r="E31" s="256">
        <v>3</v>
      </c>
      <c r="F31" s="256">
        <v>0</v>
      </c>
      <c r="G31" s="256">
        <v>0</v>
      </c>
      <c r="H31" s="256">
        <v>0</v>
      </c>
      <c r="I31" s="256">
        <v>0</v>
      </c>
      <c r="J31" s="256">
        <v>0</v>
      </c>
      <c r="K31" s="256">
        <v>0</v>
      </c>
      <c r="L31" s="324">
        <f t="shared" si="0"/>
        <v>4</v>
      </c>
      <c r="M31" s="325">
        <f t="shared" si="2"/>
        <v>0.01606425702811245</v>
      </c>
      <c r="N31" s="328">
        <v>0</v>
      </c>
      <c r="O31" s="329">
        <v>0</v>
      </c>
      <c r="P31" s="227">
        <v>0</v>
      </c>
    </row>
    <row r="32" spans="2:16" ht="13.5">
      <c r="B32" s="357" t="s">
        <v>390</v>
      </c>
      <c r="C32" s="339">
        <v>0</v>
      </c>
      <c r="D32" s="257">
        <v>0</v>
      </c>
      <c r="E32" s="256">
        <v>0</v>
      </c>
      <c r="F32" s="256">
        <v>0</v>
      </c>
      <c r="G32" s="256">
        <v>0</v>
      </c>
      <c r="H32" s="256">
        <v>0</v>
      </c>
      <c r="I32" s="256">
        <v>0</v>
      </c>
      <c r="J32" s="256">
        <v>0</v>
      </c>
      <c r="K32" s="256">
        <v>0</v>
      </c>
      <c r="L32" s="324">
        <f t="shared" si="0"/>
        <v>0</v>
      </c>
      <c r="M32" s="325"/>
      <c r="N32" s="328">
        <v>0</v>
      </c>
      <c r="O32" s="329">
        <v>0</v>
      </c>
      <c r="P32" s="227">
        <v>0</v>
      </c>
    </row>
    <row r="33" spans="2:16" ht="13.5">
      <c r="B33" s="357" t="s">
        <v>391</v>
      </c>
      <c r="C33" s="339">
        <v>178</v>
      </c>
      <c r="D33" s="257">
        <v>1</v>
      </c>
      <c r="E33" s="256">
        <v>1</v>
      </c>
      <c r="F33" s="256">
        <v>0</v>
      </c>
      <c r="G33" s="256">
        <v>0</v>
      </c>
      <c r="H33" s="256">
        <v>0</v>
      </c>
      <c r="I33" s="256">
        <v>0</v>
      </c>
      <c r="J33" s="256">
        <v>0</v>
      </c>
      <c r="K33" s="256">
        <v>0</v>
      </c>
      <c r="L33" s="324">
        <f t="shared" si="0"/>
        <v>2</v>
      </c>
      <c r="M33" s="325">
        <f t="shared" si="2"/>
        <v>0.011235955056179775</v>
      </c>
      <c r="N33" s="328">
        <v>1</v>
      </c>
      <c r="O33" s="329">
        <v>311940</v>
      </c>
      <c r="P33" s="227">
        <f t="shared" si="1"/>
        <v>311940</v>
      </c>
    </row>
    <row r="34" spans="2:16" ht="13.5">
      <c r="B34" s="357" t="s">
        <v>392</v>
      </c>
      <c r="C34" s="339">
        <v>0</v>
      </c>
      <c r="D34" s="257">
        <v>0</v>
      </c>
      <c r="E34" s="256">
        <v>0</v>
      </c>
      <c r="F34" s="256">
        <v>0</v>
      </c>
      <c r="G34" s="256">
        <v>0</v>
      </c>
      <c r="H34" s="256">
        <v>0</v>
      </c>
      <c r="I34" s="256">
        <v>0</v>
      </c>
      <c r="J34" s="256">
        <v>0</v>
      </c>
      <c r="K34" s="256">
        <v>0</v>
      </c>
      <c r="L34" s="324">
        <f t="shared" si="0"/>
        <v>0</v>
      </c>
      <c r="M34" s="325"/>
      <c r="N34" s="328">
        <v>0</v>
      </c>
      <c r="O34" s="329">
        <v>0</v>
      </c>
      <c r="P34" s="227">
        <v>0</v>
      </c>
    </row>
    <row r="35" spans="2:16" ht="13.5">
      <c r="B35" s="357" t="s">
        <v>426</v>
      </c>
      <c r="C35" s="339">
        <v>730</v>
      </c>
      <c r="D35" s="257">
        <v>6</v>
      </c>
      <c r="E35" s="256">
        <v>18</v>
      </c>
      <c r="F35" s="256">
        <v>7</v>
      </c>
      <c r="G35" s="256">
        <v>0</v>
      </c>
      <c r="H35" s="257">
        <v>0</v>
      </c>
      <c r="I35" s="257">
        <v>0</v>
      </c>
      <c r="J35" s="257">
        <v>0</v>
      </c>
      <c r="K35" s="257">
        <v>0</v>
      </c>
      <c r="L35" s="324">
        <f t="shared" si="0"/>
        <v>31</v>
      </c>
      <c r="M35" s="325">
        <f t="shared" si="2"/>
        <v>0.04246575342465753</v>
      </c>
      <c r="N35" s="328">
        <v>13</v>
      </c>
      <c r="O35" s="329">
        <v>1321226</v>
      </c>
      <c r="P35" s="227">
        <f t="shared" si="1"/>
        <v>101632.76923076923</v>
      </c>
    </row>
    <row r="36" spans="2:16" ht="13.5">
      <c r="B36" s="357" t="s">
        <v>387</v>
      </c>
      <c r="C36" s="339">
        <v>7353</v>
      </c>
      <c r="D36" s="257">
        <v>2</v>
      </c>
      <c r="E36" s="256">
        <v>126</v>
      </c>
      <c r="F36" s="256">
        <v>69</v>
      </c>
      <c r="G36" s="256">
        <v>0</v>
      </c>
      <c r="H36" s="257">
        <v>0</v>
      </c>
      <c r="I36" s="256">
        <v>0</v>
      </c>
      <c r="J36" s="256">
        <v>0</v>
      </c>
      <c r="K36" s="256">
        <v>0</v>
      </c>
      <c r="L36" s="324">
        <f t="shared" si="0"/>
        <v>197</v>
      </c>
      <c r="M36" s="325">
        <f t="shared" si="2"/>
        <v>0.026791785665714673</v>
      </c>
      <c r="N36" s="328">
        <v>83</v>
      </c>
      <c r="O36" s="329">
        <v>13237387</v>
      </c>
      <c r="P36" s="227">
        <f t="shared" si="1"/>
        <v>159486.5903614458</v>
      </c>
    </row>
    <row r="37" spans="2:16" ht="13.5">
      <c r="B37" s="357" t="s">
        <v>427</v>
      </c>
      <c r="C37" s="339">
        <v>1416</v>
      </c>
      <c r="D37" s="257">
        <v>55</v>
      </c>
      <c r="E37" s="256">
        <v>3</v>
      </c>
      <c r="F37" s="256">
        <v>9</v>
      </c>
      <c r="G37" s="256">
        <v>0</v>
      </c>
      <c r="H37" s="257">
        <v>0</v>
      </c>
      <c r="I37" s="256">
        <v>0</v>
      </c>
      <c r="J37" s="256">
        <v>0</v>
      </c>
      <c r="K37" s="256">
        <v>10</v>
      </c>
      <c r="L37" s="324">
        <f t="shared" si="0"/>
        <v>77</v>
      </c>
      <c r="M37" s="325">
        <f t="shared" si="2"/>
        <v>0.054378531073446326</v>
      </c>
      <c r="N37" s="328">
        <v>44</v>
      </c>
      <c r="O37" s="329">
        <v>3538028</v>
      </c>
      <c r="P37" s="227">
        <f t="shared" si="1"/>
        <v>80409.72727272728</v>
      </c>
    </row>
    <row r="38" spans="2:16" ht="13.5">
      <c r="B38" s="357" t="s">
        <v>393</v>
      </c>
      <c r="C38" s="339">
        <v>327</v>
      </c>
      <c r="D38" s="257">
        <v>19</v>
      </c>
      <c r="E38" s="256">
        <v>7</v>
      </c>
      <c r="F38" s="256">
        <v>0</v>
      </c>
      <c r="G38" s="256">
        <v>0</v>
      </c>
      <c r="H38" s="256">
        <v>0</v>
      </c>
      <c r="I38" s="256">
        <v>0</v>
      </c>
      <c r="J38" s="256">
        <v>0</v>
      </c>
      <c r="K38" s="256">
        <v>0</v>
      </c>
      <c r="L38" s="324">
        <f t="shared" si="0"/>
        <v>26</v>
      </c>
      <c r="M38" s="325">
        <f t="shared" si="2"/>
        <v>0.07951070336391437</v>
      </c>
      <c r="N38" s="328">
        <v>4</v>
      </c>
      <c r="O38" s="329">
        <v>2282793</v>
      </c>
      <c r="P38" s="227">
        <v>0</v>
      </c>
    </row>
    <row r="39" spans="2:16" ht="13.5">
      <c r="B39" s="357" t="s">
        <v>428</v>
      </c>
      <c r="C39" s="339">
        <v>1040</v>
      </c>
      <c r="D39" s="257">
        <v>2</v>
      </c>
      <c r="E39" s="256">
        <v>44</v>
      </c>
      <c r="F39" s="256">
        <v>8</v>
      </c>
      <c r="G39" s="256">
        <v>0</v>
      </c>
      <c r="H39" s="257">
        <v>0</v>
      </c>
      <c r="I39" s="256">
        <v>3</v>
      </c>
      <c r="J39" s="256">
        <v>0</v>
      </c>
      <c r="K39" s="256">
        <v>0</v>
      </c>
      <c r="L39" s="324">
        <f t="shared" si="0"/>
        <v>57</v>
      </c>
      <c r="M39" s="325">
        <f t="shared" si="2"/>
        <v>0.05480769230769231</v>
      </c>
      <c r="N39" s="328">
        <v>33</v>
      </c>
      <c r="O39" s="329">
        <v>1436718</v>
      </c>
      <c r="P39" s="227">
        <f t="shared" si="1"/>
        <v>43536.90909090909</v>
      </c>
    </row>
    <row r="40" spans="2:16" ht="13.5">
      <c r="B40" s="357" t="s">
        <v>429</v>
      </c>
      <c r="C40" s="339">
        <v>225</v>
      </c>
      <c r="D40" s="257">
        <v>0</v>
      </c>
      <c r="E40" s="256">
        <v>0</v>
      </c>
      <c r="F40" s="256">
        <v>0</v>
      </c>
      <c r="G40" s="256">
        <v>0</v>
      </c>
      <c r="H40" s="256">
        <v>0</v>
      </c>
      <c r="I40" s="256">
        <v>0</v>
      </c>
      <c r="J40" s="256">
        <v>0</v>
      </c>
      <c r="K40" s="256">
        <v>0</v>
      </c>
      <c r="L40" s="324">
        <f t="shared" si="0"/>
        <v>0</v>
      </c>
      <c r="M40" s="325">
        <f t="shared" si="2"/>
        <v>0</v>
      </c>
      <c r="N40" s="328">
        <v>0</v>
      </c>
      <c r="O40" s="329">
        <v>0</v>
      </c>
      <c r="P40" s="227">
        <v>0</v>
      </c>
    </row>
    <row r="41" spans="2:16" s="7" customFormat="1" ht="13.5">
      <c r="B41" s="357" t="s">
        <v>430</v>
      </c>
      <c r="C41" s="339">
        <v>1957</v>
      </c>
      <c r="D41" s="257">
        <v>4</v>
      </c>
      <c r="E41" s="256">
        <v>38</v>
      </c>
      <c r="F41" s="256">
        <v>23</v>
      </c>
      <c r="G41" s="256">
        <v>3</v>
      </c>
      <c r="H41" s="257">
        <v>0</v>
      </c>
      <c r="I41" s="256">
        <v>0</v>
      </c>
      <c r="J41" s="256">
        <v>0</v>
      </c>
      <c r="K41" s="256">
        <v>0</v>
      </c>
      <c r="L41" s="324">
        <f t="shared" si="0"/>
        <v>68</v>
      </c>
      <c r="M41" s="325">
        <f t="shared" si="2"/>
        <v>0.03474706182933061</v>
      </c>
      <c r="N41" s="328">
        <v>42</v>
      </c>
      <c r="O41" s="329">
        <v>9161016</v>
      </c>
      <c r="P41" s="227">
        <f t="shared" si="1"/>
        <v>218119.42857142858</v>
      </c>
    </row>
    <row r="42" spans="2:16" ht="13.5">
      <c r="B42" s="357" t="s">
        <v>431</v>
      </c>
      <c r="C42" s="339">
        <v>600</v>
      </c>
      <c r="D42" s="257">
        <v>37</v>
      </c>
      <c r="E42" s="256">
        <v>21</v>
      </c>
      <c r="F42" s="256">
        <v>13</v>
      </c>
      <c r="G42" s="256">
        <v>0</v>
      </c>
      <c r="H42" s="257">
        <v>0</v>
      </c>
      <c r="I42" s="256">
        <v>0</v>
      </c>
      <c r="J42" s="256">
        <v>0</v>
      </c>
      <c r="K42" s="256">
        <v>0</v>
      </c>
      <c r="L42" s="324">
        <f t="shared" si="0"/>
        <v>71</v>
      </c>
      <c r="M42" s="325">
        <f t="shared" si="2"/>
        <v>0.11833333333333333</v>
      </c>
      <c r="N42" s="328">
        <v>21</v>
      </c>
      <c r="O42" s="329">
        <v>3434158</v>
      </c>
      <c r="P42" s="227">
        <f t="shared" si="1"/>
        <v>163531.33333333334</v>
      </c>
    </row>
    <row r="43" spans="2:16" ht="13.5">
      <c r="B43" s="357" t="s">
        <v>432</v>
      </c>
      <c r="C43" s="339">
        <v>4015</v>
      </c>
      <c r="D43" s="257">
        <v>6</v>
      </c>
      <c r="E43" s="256">
        <v>32</v>
      </c>
      <c r="F43" s="256">
        <v>3</v>
      </c>
      <c r="G43" s="256">
        <v>0</v>
      </c>
      <c r="H43" s="257">
        <v>0</v>
      </c>
      <c r="I43" s="256">
        <v>0</v>
      </c>
      <c r="J43" s="256">
        <v>10</v>
      </c>
      <c r="K43" s="256">
        <v>4</v>
      </c>
      <c r="L43" s="324">
        <f t="shared" si="0"/>
        <v>55</v>
      </c>
      <c r="M43" s="325">
        <f t="shared" si="2"/>
        <v>0.0136986301369863</v>
      </c>
      <c r="N43" s="328">
        <v>67</v>
      </c>
      <c r="O43" s="329">
        <v>4673612</v>
      </c>
      <c r="P43" s="227">
        <f t="shared" si="1"/>
        <v>69755.40298507463</v>
      </c>
    </row>
    <row r="44" spans="2:16" ht="13.5">
      <c r="B44" s="357" t="s">
        <v>394</v>
      </c>
      <c r="C44" s="339">
        <v>0</v>
      </c>
      <c r="D44" s="257">
        <v>0</v>
      </c>
      <c r="E44" s="256">
        <v>0</v>
      </c>
      <c r="F44" s="256">
        <v>0</v>
      </c>
      <c r="G44" s="256">
        <v>0</v>
      </c>
      <c r="H44" s="256">
        <v>0</v>
      </c>
      <c r="I44" s="256">
        <v>0</v>
      </c>
      <c r="J44" s="256">
        <v>0</v>
      </c>
      <c r="K44" s="256">
        <v>0</v>
      </c>
      <c r="L44" s="324">
        <f t="shared" si="0"/>
        <v>0</v>
      </c>
      <c r="M44" s="325">
        <v>0</v>
      </c>
      <c r="N44" s="328">
        <v>0</v>
      </c>
      <c r="O44" s="329">
        <v>0</v>
      </c>
      <c r="P44" s="227">
        <v>0</v>
      </c>
    </row>
    <row r="45" spans="2:16" ht="13.5">
      <c r="B45" s="357" t="s">
        <v>395</v>
      </c>
      <c r="C45" s="339">
        <v>130</v>
      </c>
      <c r="D45" s="257">
        <v>0</v>
      </c>
      <c r="E45" s="256">
        <v>0</v>
      </c>
      <c r="F45" s="256">
        <v>0</v>
      </c>
      <c r="G45" s="256">
        <v>0</v>
      </c>
      <c r="H45" s="256">
        <v>0</v>
      </c>
      <c r="I45" s="256">
        <v>0</v>
      </c>
      <c r="J45" s="256">
        <v>0</v>
      </c>
      <c r="K45" s="256">
        <v>0</v>
      </c>
      <c r="L45" s="324">
        <f t="shared" si="0"/>
        <v>0</v>
      </c>
      <c r="M45" s="325">
        <f t="shared" si="2"/>
        <v>0</v>
      </c>
      <c r="N45" s="328">
        <v>0</v>
      </c>
      <c r="O45" s="329">
        <v>0</v>
      </c>
      <c r="P45" s="227">
        <v>0</v>
      </c>
    </row>
    <row r="46" spans="2:16" ht="13.5">
      <c r="B46" s="357" t="s">
        <v>433</v>
      </c>
      <c r="C46" s="339">
        <v>307</v>
      </c>
      <c r="D46" s="257">
        <v>1</v>
      </c>
      <c r="E46" s="256">
        <v>13</v>
      </c>
      <c r="F46" s="256">
        <v>4</v>
      </c>
      <c r="G46" s="256">
        <v>0</v>
      </c>
      <c r="H46" s="257">
        <v>0</v>
      </c>
      <c r="I46" s="256">
        <v>0</v>
      </c>
      <c r="J46" s="256">
        <v>1</v>
      </c>
      <c r="K46" s="256">
        <v>0</v>
      </c>
      <c r="L46" s="324">
        <f t="shared" si="0"/>
        <v>19</v>
      </c>
      <c r="M46" s="325">
        <f t="shared" si="2"/>
        <v>0.06188925081433225</v>
      </c>
      <c r="N46" s="328">
        <v>16</v>
      </c>
      <c r="O46" s="329">
        <v>1745321</v>
      </c>
      <c r="P46" s="227">
        <f t="shared" si="1"/>
        <v>109082.5625</v>
      </c>
    </row>
    <row r="47" spans="2:16" ht="13.5">
      <c r="B47" s="357" t="s">
        <v>434</v>
      </c>
      <c r="C47" s="339">
        <v>329</v>
      </c>
      <c r="D47" s="257">
        <v>2</v>
      </c>
      <c r="E47" s="256">
        <v>2</v>
      </c>
      <c r="F47" s="256">
        <v>1</v>
      </c>
      <c r="G47" s="256">
        <v>0</v>
      </c>
      <c r="H47" s="256">
        <v>0</v>
      </c>
      <c r="I47" s="256">
        <v>0</v>
      </c>
      <c r="J47" s="256">
        <v>0</v>
      </c>
      <c r="K47" s="256">
        <v>1</v>
      </c>
      <c r="L47" s="324">
        <f t="shared" si="0"/>
        <v>6</v>
      </c>
      <c r="M47" s="325">
        <f t="shared" si="2"/>
        <v>0.0182370820668693</v>
      </c>
      <c r="N47" s="328">
        <v>3</v>
      </c>
      <c r="O47" s="329">
        <v>304849</v>
      </c>
      <c r="P47" s="227">
        <f t="shared" si="1"/>
        <v>101616.33333333333</v>
      </c>
    </row>
    <row r="48" spans="2:16" ht="14.25" thickBot="1">
      <c r="B48" s="360" t="s">
        <v>396</v>
      </c>
      <c r="C48" s="340"/>
      <c r="D48" s="341"/>
      <c r="E48" s="342"/>
      <c r="F48" s="342"/>
      <c r="G48" s="342"/>
      <c r="H48" s="342"/>
      <c r="I48" s="343"/>
      <c r="J48" s="343"/>
      <c r="K48" s="343"/>
      <c r="L48" s="344"/>
      <c r="M48" s="345"/>
      <c r="N48" s="346"/>
      <c r="O48" s="347"/>
      <c r="P48" s="337"/>
    </row>
    <row r="49" spans="2:16" ht="14.25" thickBot="1">
      <c r="B49" s="54" t="s">
        <v>375</v>
      </c>
      <c r="C49" s="348">
        <f>SUM(C6:C48)</f>
        <v>164610</v>
      </c>
      <c r="D49" s="349">
        <f aca="true" t="shared" si="3" ref="D49:O49">SUM(D6:D48)</f>
        <v>368</v>
      </c>
      <c r="E49" s="350">
        <f t="shared" si="3"/>
        <v>2892</v>
      </c>
      <c r="F49" s="350">
        <f t="shared" si="3"/>
        <v>598</v>
      </c>
      <c r="G49" s="350">
        <f t="shared" si="3"/>
        <v>39</v>
      </c>
      <c r="H49" s="351">
        <f>SUM(H6:H48)</f>
        <v>5</v>
      </c>
      <c r="I49" s="350">
        <f>SUM(I6:I48)</f>
        <v>16</v>
      </c>
      <c r="J49" s="350">
        <f>SUM(J6:J48)</f>
        <v>26</v>
      </c>
      <c r="K49" s="350">
        <f>SUM(K6:K48)</f>
        <v>24</v>
      </c>
      <c r="L49" s="352">
        <f t="shared" si="0"/>
        <v>3968</v>
      </c>
      <c r="M49" s="353">
        <f t="shared" si="2"/>
        <v>0.024105461393596987</v>
      </c>
      <c r="N49" s="354">
        <f t="shared" si="3"/>
        <v>2127</v>
      </c>
      <c r="O49" s="355">
        <f t="shared" si="3"/>
        <v>420122598</v>
      </c>
      <c r="P49" s="355">
        <f>O49/N49</f>
        <v>197518.85190409026</v>
      </c>
    </row>
    <row r="50" spans="2:15" ht="13.5">
      <c r="B50" s="109"/>
      <c r="C50" s="109"/>
      <c r="D50" s="41"/>
      <c r="E50" s="41"/>
      <c r="F50" s="41"/>
      <c r="G50" s="41"/>
      <c r="H50" s="41"/>
      <c r="I50" s="41"/>
      <c r="J50" s="41"/>
      <c r="K50" s="41"/>
      <c r="L50" s="110"/>
      <c r="M50" s="110"/>
      <c r="N50" s="110"/>
      <c r="O50" s="110"/>
    </row>
    <row r="51" spans="2:16" ht="13.5">
      <c r="B51" s="687" t="s">
        <v>497</v>
      </c>
      <c r="C51" s="687"/>
      <c r="D51" s="687"/>
      <c r="E51" s="687"/>
      <c r="F51" s="687"/>
      <c r="G51" s="687"/>
      <c r="H51" s="687"/>
      <c r="I51" s="687"/>
      <c r="J51" s="687"/>
      <c r="K51" s="687"/>
      <c r="L51" s="687"/>
      <c r="M51" s="687"/>
      <c r="N51" s="687"/>
      <c r="O51" s="687"/>
      <c r="P51" s="687"/>
    </row>
  </sheetData>
  <sheetProtection/>
  <mergeCells count="16">
    <mergeCell ref="B1:P1"/>
    <mergeCell ref="B3:B5"/>
    <mergeCell ref="C3:C5"/>
    <mergeCell ref="D3:L3"/>
    <mergeCell ref="N3:P4"/>
    <mergeCell ref="D4:D5"/>
    <mergeCell ref="E4:E5"/>
    <mergeCell ref="F4:G4"/>
    <mergeCell ref="M4:M5"/>
    <mergeCell ref="E6:K6"/>
    <mergeCell ref="B51:P51"/>
    <mergeCell ref="I4:I5"/>
    <mergeCell ref="J4:J5"/>
    <mergeCell ref="K4:K5"/>
    <mergeCell ref="L4:L5"/>
    <mergeCell ref="H4:H5"/>
  </mergeCells>
  <printOptions/>
  <pageMargins left="0.5118110236220472" right="0.1968503937007874" top="0.78" bottom="0.31496062992125984"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2:L50"/>
  <sheetViews>
    <sheetView zoomScalePageLayoutView="0" workbookViewId="0" topLeftCell="A1">
      <pane xSplit="1" ySplit="4" topLeftCell="B23" activePane="bottomRight" state="frozen"/>
      <selection pane="topLeft" activeCell="A1" sqref="A1"/>
      <selection pane="topRight" activeCell="B1" sqref="B1"/>
      <selection pane="bottomLeft" activeCell="A5" sqref="A5"/>
      <selection pane="bottomRight" activeCell="A2" sqref="A2:L2"/>
    </sheetView>
  </sheetViews>
  <sheetFormatPr defaultColWidth="9.00390625" defaultRowHeight="13.5"/>
  <cols>
    <col min="1" max="1" width="10.00390625" style="0" customWidth="1"/>
    <col min="2" max="2" width="8.875" style="0" customWidth="1"/>
    <col min="3" max="3" width="7.25390625" style="0" customWidth="1"/>
    <col min="4" max="4" width="14.00390625" style="0" customWidth="1"/>
    <col min="5" max="5" width="6.75390625" style="0" customWidth="1"/>
    <col min="6" max="6" width="12.25390625" style="0" customWidth="1"/>
    <col min="7" max="7" width="7.875" style="0" customWidth="1"/>
    <col min="8" max="8" width="12.875" style="0" customWidth="1"/>
    <col min="9" max="9" width="6.875" style="0" customWidth="1"/>
    <col min="10" max="10" width="10.875" style="0" customWidth="1"/>
    <col min="11" max="11" width="6.875" style="0" customWidth="1"/>
    <col min="12" max="12" width="11.50390625" style="0" customWidth="1"/>
    <col min="13" max="13" width="5.625" style="0" customWidth="1"/>
    <col min="14" max="14" width="6.75390625" style="0" customWidth="1"/>
    <col min="15" max="15" width="10.50390625" style="0" customWidth="1"/>
  </cols>
  <sheetData>
    <row r="2" spans="1:12" ht="30" customHeight="1">
      <c r="A2" s="773" t="s">
        <v>498</v>
      </c>
      <c r="B2" s="774"/>
      <c r="C2" s="774"/>
      <c r="D2" s="774"/>
      <c r="E2" s="774"/>
      <c r="F2" s="774"/>
      <c r="G2" s="774"/>
      <c r="H2" s="774"/>
      <c r="I2" s="774"/>
      <c r="J2" s="774"/>
      <c r="K2" s="774"/>
      <c r="L2" s="774"/>
    </row>
    <row r="3" spans="1:12" ht="29.25" customHeight="1">
      <c r="A3" s="775"/>
      <c r="B3" s="776" t="s">
        <v>499</v>
      </c>
      <c r="C3" s="778" t="s">
        <v>500</v>
      </c>
      <c r="D3" s="778"/>
      <c r="E3" s="778" t="s">
        <v>501</v>
      </c>
      <c r="F3" s="778"/>
      <c r="G3" s="778" t="s">
        <v>502</v>
      </c>
      <c r="H3" s="778"/>
      <c r="I3" s="779" t="s">
        <v>503</v>
      </c>
      <c r="J3" s="780"/>
      <c r="K3" s="778" t="s">
        <v>504</v>
      </c>
      <c r="L3" s="778"/>
    </row>
    <row r="4" spans="1:12" ht="13.5">
      <c r="A4" s="775"/>
      <c r="B4" s="777"/>
      <c r="C4" s="369" t="s">
        <v>371</v>
      </c>
      <c r="D4" s="369" t="s">
        <v>373</v>
      </c>
      <c r="E4" s="369" t="s">
        <v>371</v>
      </c>
      <c r="F4" s="369" t="s">
        <v>373</v>
      </c>
      <c r="G4" s="369" t="s">
        <v>371</v>
      </c>
      <c r="H4" s="369" t="s">
        <v>373</v>
      </c>
      <c r="I4" s="369" t="s">
        <v>371</v>
      </c>
      <c r="J4" s="369" t="s">
        <v>373</v>
      </c>
      <c r="K4" s="369" t="s">
        <v>371</v>
      </c>
      <c r="L4" s="369" t="s">
        <v>373</v>
      </c>
    </row>
    <row r="5" spans="1:12" ht="13.5">
      <c r="A5" s="362" t="s">
        <v>2</v>
      </c>
      <c r="B5" s="323">
        <v>112148</v>
      </c>
      <c r="C5" s="162">
        <v>6232</v>
      </c>
      <c r="D5" s="162">
        <v>493063264</v>
      </c>
      <c r="E5" s="162"/>
      <c r="F5" s="162"/>
      <c r="G5" s="162"/>
      <c r="H5" s="162"/>
      <c r="I5" s="162"/>
      <c r="J5" s="162"/>
      <c r="K5" s="162"/>
      <c r="L5" s="162"/>
    </row>
    <row r="6" spans="1:12" ht="13.5">
      <c r="A6" s="362" t="s">
        <v>398</v>
      </c>
      <c r="B6" s="323">
        <v>3434</v>
      </c>
      <c r="C6" s="162">
        <v>1546</v>
      </c>
      <c r="D6" s="162">
        <v>211470596</v>
      </c>
      <c r="E6" s="162">
        <v>356</v>
      </c>
      <c r="F6" s="162">
        <v>96741474</v>
      </c>
      <c r="G6" s="162">
        <v>1179</v>
      </c>
      <c r="H6" s="162">
        <v>112580023</v>
      </c>
      <c r="I6" s="162">
        <v>1116</v>
      </c>
      <c r="J6" s="162">
        <v>72870875</v>
      </c>
      <c r="K6" s="162">
        <v>11</v>
      </c>
      <c r="L6" s="162">
        <v>2149099</v>
      </c>
    </row>
    <row r="7" spans="1:12" ht="13.5">
      <c r="A7" s="362" t="s">
        <v>399</v>
      </c>
      <c r="B7" s="323">
        <v>2159</v>
      </c>
      <c r="C7" s="162">
        <v>0</v>
      </c>
      <c r="D7" s="162">
        <v>0</v>
      </c>
      <c r="E7" s="162">
        <v>0</v>
      </c>
      <c r="F7" s="162">
        <v>0</v>
      </c>
      <c r="G7" s="162">
        <v>0</v>
      </c>
      <c r="H7" s="162">
        <v>0</v>
      </c>
      <c r="I7" s="162">
        <v>0</v>
      </c>
      <c r="J7" s="162">
        <v>0</v>
      </c>
      <c r="K7" s="162">
        <v>0</v>
      </c>
      <c r="L7" s="162">
        <v>0</v>
      </c>
    </row>
    <row r="8" spans="1:12" ht="13.5">
      <c r="A8" s="362" t="s">
        <v>386</v>
      </c>
      <c r="B8" s="323">
        <v>3196</v>
      </c>
      <c r="C8" s="162">
        <v>4</v>
      </c>
      <c r="D8" s="162">
        <v>678300</v>
      </c>
      <c r="E8" s="162">
        <v>3</v>
      </c>
      <c r="F8" s="162">
        <v>373000</v>
      </c>
      <c r="G8" s="162">
        <v>1</v>
      </c>
      <c r="H8" s="162">
        <v>305300</v>
      </c>
      <c r="I8" s="162">
        <v>1</v>
      </c>
      <c r="J8" s="162">
        <v>305300</v>
      </c>
      <c r="K8" s="162">
        <v>0</v>
      </c>
      <c r="L8" s="162">
        <v>0</v>
      </c>
    </row>
    <row r="9" spans="1:12" ht="13.5">
      <c r="A9" s="363" t="s">
        <v>388</v>
      </c>
      <c r="B9" s="330"/>
      <c r="C9" s="364"/>
      <c r="D9" s="364"/>
      <c r="E9" s="364"/>
      <c r="F9" s="364"/>
      <c r="G9" s="364"/>
      <c r="H9" s="364"/>
      <c r="I9" s="364"/>
      <c r="J9" s="364"/>
      <c r="K9" s="364"/>
      <c r="L9" s="364"/>
    </row>
    <row r="10" spans="1:12" ht="13.5">
      <c r="A10" s="362" t="s">
        <v>400</v>
      </c>
      <c r="B10" s="323">
        <v>1200</v>
      </c>
      <c r="C10" s="162">
        <v>75</v>
      </c>
      <c r="D10" s="162">
        <v>15322008</v>
      </c>
      <c r="E10" s="162">
        <v>17</v>
      </c>
      <c r="F10" s="162">
        <v>4951433</v>
      </c>
      <c r="G10" s="162">
        <v>52</v>
      </c>
      <c r="H10" s="162">
        <v>9834622</v>
      </c>
      <c r="I10" s="162">
        <v>52</v>
      </c>
      <c r="J10" s="162">
        <v>9834622</v>
      </c>
      <c r="K10" s="162">
        <v>6</v>
      </c>
      <c r="L10" s="162">
        <v>535953</v>
      </c>
    </row>
    <row r="11" spans="1:12" ht="13.5">
      <c r="A11" s="362" t="s">
        <v>401</v>
      </c>
      <c r="B11" s="323">
        <v>406</v>
      </c>
      <c r="C11" s="162">
        <v>0</v>
      </c>
      <c r="D11" s="162">
        <v>0</v>
      </c>
      <c r="E11" s="162">
        <v>0</v>
      </c>
      <c r="F11" s="162">
        <v>0</v>
      </c>
      <c r="G11" s="162">
        <v>0</v>
      </c>
      <c r="H11" s="162">
        <v>0</v>
      </c>
      <c r="I11" s="162">
        <v>0</v>
      </c>
      <c r="J11" s="162">
        <v>0</v>
      </c>
      <c r="K11" s="162">
        <v>0</v>
      </c>
      <c r="L11" s="162">
        <v>0</v>
      </c>
    </row>
    <row r="12" spans="1:12" ht="13.5">
      <c r="A12" s="362" t="s">
        <v>389</v>
      </c>
      <c r="B12" s="323">
        <v>63</v>
      </c>
      <c r="C12" s="162">
        <v>0</v>
      </c>
      <c r="D12" s="162">
        <v>0</v>
      </c>
      <c r="E12" s="162">
        <v>0</v>
      </c>
      <c r="F12" s="162">
        <v>0</v>
      </c>
      <c r="G12" s="162">
        <v>0</v>
      </c>
      <c r="H12" s="162">
        <v>0</v>
      </c>
      <c r="I12" s="162">
        <v>0</v>
      </c>
      <c r="J12" s="162">
        <v>0</v>
      </c>
      <c r="K12" s="162">
        <v>0</v>
      </c>
      <c r="L12" s="162">
        <v>0</v>
      </c>
    </row>
    <row r="13" spans="1:12" ht="13.5">
      <c r="A13" s="362" t="s">
        <v>402</v>
      </c>
      <c r="B13" s="323">
        <v>1311</v>
      </c>
      <c r="C13" s="162">
        <v>441</v>
      </c>
      <c r="D13" s="162">
        <v>75151125</v>
      </c>
      <c r="E13" s="162">
        <v>44</v>
      </c>
      <c r="F13" s="162">
        <v>23123841</v>
      </c>
      <c r="G13" s="162">
        <v>316</v>
      </c>
      <c r="H13" s="162">
        <v>47984794</v>
      </c>
      <c r="I13" s="162">
        <v>316</v>
      </c>
      <c r="J13" s="162">
        <v>47984794</v>
      </c>
      <c r="K13" s="162">
        <v>81</v>
      </c>
      <c r="L13" s="162">
        <v>4042490</v>
      </c>
    </row>
    <row r="14" spans="1:12" ht="13.5">
      <c r="A14" s="362" t="s">
        <v>403</v>
      </c>
      <c r="B14" s="323">
        <v>346</v>
      </c>
      <c r="C14" s="162">
        <v>625</v>
      </c>
      <c r="D14" s="162">
        <v>58203217</v>
      </c>
      <c r="E14" s="162">
        <v>203</v>
      </c>
      <c r="F14" s="162">
        <v>22134298</v>
      </c>
      <c r="G14" s="162">
        <v>422</v>
      </c>
      <c r="H14" s="162">
        <v>36068919</v>
      </c>
      <c r="I14" s="162">
        <v>421</v>
      </c>
      <c r="J14" s="162">
        <v>3569009</v>
      </c>
      <c r="K14" s="162">
        <v>0</v>
      </c>
      <c r="L14" s="162">
        <v>0</v>
      </c>
    </row>
    <row r="15" spans="1:12" ht="13.5">
      <c r="A15" s="362" t="s">
        <v>412</v>
      </c>
      <c r="B15" s="323">
        <v>1539</v>
      </c>
      <c r="C15" s="162">
        <v>3</v>
      </c>
      <c r="D15" s="162">
        <v>1409613</v>
      </c>
      <c r="E15" s="162">
        <v>3</v>
      </c>
      <c r="F15" s="162">
        <v>1409613</v>
      </c>
      <c r="G15" s="162">
        <v>0</v>
      </c>
      <c r="H15" s="162">
        <v>0</v>
      </c>
      <c r="I15" s="162">
        <v>0</v>
      </c>
      <c r="J15" s="162">
        <v>0</v>
      </c>
      <c r="K15" s="162">
        <v>0</v>
      </c>
      <c r="L15" s="162">
        <v>0</v>
      </c>
    </row>
    <row r="16" spans="1:12" ht="13.5">
      <c r="A16" s="363" t="s">
        <v>413</v>
      </c>
      <c r="B16" s="330"/>
      <c r="C16" s="364"/>
      <c r="D16" s="364"/>
      <c r="E16" s="364"/>
      <c r="F16" s="364"/>
      <c r="G16" s="364"/>
      <c r="H16" s="364"/>
      <c r="I16" s="364"/>
      <c r="J16" s="364"/>
      <c r="K16" s="364"/>
      <c r="L16" s="364"/>
    </row>
    <row r="17" spans="1:12" ht="13.5">
      <c r="A17" s="362" t="s">
        <v>414</v>
      </c>
      <c r="B17" s="323">
        <v>413</v>
      </c>
      <c r="C17" s="162">
        <v>710</v>
      </c>
      <c r="D17" s="162">
        <v>108302532</v>
      </c>
      <c r="E17" s="162">
        <v>13</v>
      </c>
      <c r="F17" s="162">
        <v>16339523</v>
      </c>
      <c r="G17" s="162">
        <v>692</v>
      </c>
      <c r="H17" s="162">
        <v>86407759</v>
      </c>
      <c r="I17" s="162">
        <v>691</v>
      </c>
      <c r="J17" s="162">
        <v>85527079</v>
      </c>
      <c r="K17" s="162">
        <v>5</v>
      </c>
      <c r="L17" s="162">
        <v>5555250</v>
      </c>
    </row>
    <row r="18" spans="1:12" ht="13.5">
      <c r="A18" s="362" t="s">
        <v>415</v>
      </c>
      <c r="B18" s="323">
        <v>834</v>
      </c>
      <c r="C18" s="162">
        <v>614</v>
      </c>
      <c r="D18" s="162">
        <v>148048795</v>
      </c>
      <c r="E18" s="162">
        <v>277</v>
      </c>
      <c r="F18" s="162">
        <v>74574609</v>
      </c>
      <c r="G18" s="162">
        <v>142</v>
      </c>
      <c r="H18" s="162">
        <v>44620393</v>
      </c>
      <c r="I18" s="162"/>
      <c r="J18" s="162"/>
      <c r="K18" s="162">
        <v>195</v>
      </c>
      <c r="L18" s="162">
        <v>28823793</v>
      </c>
    </row>
    <row r="19" spans="1:12" ht="13.5">
      <c r="A19" s="362" t="s">
        <v>374</v>
      </c>
      <c r="B19" s="323">
        <v>460</v>
      </c>
      <c r="C19" s="209">
        <v>326</v>
      </c>
      <c r="D19" s="162">
        <v>45740230</v>
      </c>
      <c r="E19" s="162">
        <v>9</v>
      </c>
      <c r="F19" s="162">
        <v>2383430</v>
      </c>
      <c r="G19" s="162">
        <v>108</v>
      </c>
      <c r="H19" s="162">
        <v>21148576</v>
      </c>
      <c r="I19" s="162"/>
      <c r="J19" s="162"/>
      <c r="K19" s="162">
        <v>209</v>
      </c>
      <c r="L19" s="162">
        <v>22208224</v>
      </c>
    </row>
    <row r="20" spans="1:12" ht="13.5">
      <c r="A20" s="362" t="s">
        <v>416</v>
      </c>
      <c r="B20" s="323">
        <v>6634</v>
      </c>
      <c r="C20" s="781" t="s">
        <v>3</v>
      </c>
      <c r="D20" s="782"/>
      <c r="E20" s="782"/>
      <c r="F20" s="782"/>
      <c r="G20" s="782"/>
      <c r="H20" s="782"/>
      <c r="I20" s="782"/>
      <c r="J20" s="782"/>
      <c r="K20" s="782"/>
      <c r="L20" s="783"/>
    </row>
    <row r="21" spans="1:12" ht="13.5">
      <c r="A21" s="362" t="s">
        <v>417</v>
      </c>
      <c r="B21" s="323">
        <v>1013</v>
      </c>
      <c r="C21" s="162">
        <v>435</v>
      </c>
      <c r="D21" s="162">
        <v>39593509</v>
      </c>
      <c r="E21" s="162">
        <v>30</v>
      </c>
      <c r="F21" s="162">
        <v>7499387</v>
      </c>
      <c r="G21" s="162">
        <v>400</v>
      </c>
      <c r="H21" s="162">
        <v>31106222</v>
      </c>
      <c r="I21" s="162">
        <v>395</v>
      </c>
      <c r="J21" s="162">
        <v>29479522</v>
      </c>
      <c r="K21" s="162">
        <v>2</v>
      </c>
      <c r="L21" s="162">
        <v>987900</v>
      </c>
    </row>
    <row r="22" spans="1:12" ht="13.5">
      <c r="A22" s="362" t="s">
        <v>418</v>
      </c>
      <c r="B22" s="323">
        <v>495</v>
      </c>
      <c r="C22" s="162">
        <v>105</v>
      </c>
      <c r="D22" s="162">
        <v>53016175</v>
      </c>
      <c r="E22" s="162">
        <v>68</v>
      </c>
      <c r="F22" s="162">
        <v>39911486</v>
      </c>
      <c r="G22" s="162">
        <v>24</v>
      </c>
      <c r="H22" s="162">
        <v>10941789</v>
      </c>
      <c r="I22" s="162">
        <v>24</v>
      </c>
      <c r="J22" s="162">
        <v>10941789</v>
      </c>
      <c r="K22" s="162">
        <v>13</v>
      </c>
      <c r="L22" s="162">
        <v>2162900</v>
      </c>
    </row>
    <row r="23" spans="1:12" ht="13.5">
      <c r="A23" s="362" t="s">
        <v>419</v>
      </c>
      <c r="B23" s="323">
        <v>876</v>
      </c>
      <c r="C23" s="162">
        <v>1315</v>
      </c>
      <c r="D23" s="162">
        <v>226335872</v>
      </c>
      <c r="E23" s="162">
        <v>43</v>
      </c>
      <c r="F23" s="162">
        <v>44950419</v>
      </c>
      <c r="G23" s="162">
        <v>964</v>
      </c>
      <c r="H23" s="162">
        <v>157500618</v>
      </c>
      <c r="I23" s="162"/>
      <c r="J23" s="162"/>
      <c r="K23" s="162">
        <v>308</v>
      </c>
      <c r="L23" s="162">
        <v>23884835</v>
      </c>
    </row>
    <row r="24" spans="1:12" ht="13.5">
      <c r="A24" s="362" t="s">
        <v>420</v>
      </c>
      <c r="B24" s="323">
        <v>240</v>
      </c>
      <c r="C24" s="162">
        <v>68</v>
      </c>
      <c r="D24" s="162">
        <v>6908980</v>
      </c>
      <c r="E24" s="162">
        <v>19</v>
      </c>
      <c r="F24" s="162">
        <v>3823100</v>
      </c>
      <c r="G24" s="162">
        <v>49</v>
      </c>
      <c r="H24" s="162">
        <v>3085880</v>
      </c>
      <c r="I24" s="162">
        <v>49</v>
      </c>
      <c r="J24" s="162">
        <v>3085880</v>
      </c>
      <c r="K24" s="162">
        <v>0</v>
      </c>
      <c r="L24" s="162">
        <v>0</v>
      </c>
    </row>
    <row r="25" spans="1:12" ht="13.5">
      <c r="A25" s="362" t="s">
        <v>421</v>
      </c>
      <c r="B25" s="323">
        <v>351</v>
      </c>
      <c r="C25" s="209">
        <v>0</v>
      </c>
      <c r="D25" s="209">
        <v>0</v>
      </c>
      <c r="E25" s="209">
        <v>0</v>
      </c>
      <c r="F25" s="209">
        <v>0</v>
      </c>
      <c r="G25" s="209">
        <v>0</v>
      </c>
      <c r="H25" s="209">
        <v>0</v>
      </c>
      <c r="I25" s="209">
        <v>0</v>
      </c>
      <c r="J25" s="209">
        <v>0</v>
      </c>
      <c r="K25" s="209">
        <v>0</v>
      </c>
      <c r="L25" s="209">
        <v>0</v>
      </c>
    </row>
    <row r="26" spans="1:12" ht="13.5">
      <c r="A26" s="362" t="s">
        <v>422</v>
      </c>
      <c r="B26" s="323">
        <v>7133</v>
      </c>
      <c r="C26" s="162">
        <v>258</v>
      </c>
      <c r="D26" s="162">
        <v>60693666</v>
      </c>
      <c r="E26" s="162">
        <v>110</v>
      </c>
      <c r="F26" s="162">
        <v>29511650</v>
      </c>
      <c r="G26" s="162">
        <v>146</v>
      </c>
      <c r="H26" s="162">
        <v>30900504</v>
      </c>
      <c r="I26" s="162"/>
      <c r="J26" s="162"/>
      <c r="K26" s="162">
        <v>2</v>
      </c>
      <c r="L26" s="162">
        <v>281512</v>
      </c>
    </row>
    <row r="27" spans="1:12" s="7" customFormat="1" ht="13.5">
      <c r="A27" s="362" t="s">
        <v>423</v>
      </c>
      <c r="B27" s="323">
        <v>370</v>
      </c>
      <c r="C27" s="162">
        <v>717</v>
      </c>
      <c r="D27" s="162">
        <v>46257245</v>
      </c>
      <c r="E27" s="162">
        <v>208</v>
      </c>
      <c r="F27" s="162">
        <v>18944138</v>
      </c>
      <c r="G27" s="162">
        <v>434</v>
      </c>
      <c r="H27" s="162">
        <v>23833077</v>
      </c>
      <c r="I27" s="162">
        <v>132</v>
      </c>
      <c r="J27" s="162">
        <v>3914110</v>
      </c>
      <c r="K27" s="162">
        <v>75</v>
      </c>
      <c r="L27" s="162">
        <v>3480030</v>
      </c>
    </row>
    <row r="28" spans="1:12" ht="13.5">
      <c r="A28" s="362" t="s">
        <v>467</v>
      </c>
      <c r="B28" s="323">
        <v>1083</v>
      </c>
      <c r="C28" s="162">
        <v>1379</v>
      </c>
      <c r="D28" s="162">
        <v>189313464</v>
      </c>
      <c r="E28" s="162">
        <v>1260</v>
      </c>
      <c r="F28" s="162">
        <v>181361284</v>
      </c>
      <c r="G28" s="162">
        <v>93</v>
      </c>
      <c r="H28" s="162">
        <v>6435584</v>
      </c>
      <c r="I28" s="162"/>
      <c r="J28" s="162"/>
      <c r="K28" s="162">
        <v>26</v>
      </c>
      <c r="L28" s="162">
        <v>1516596</v>
      </c>
    </row>
    <row r="29" spans="1:12" ht="13.5">
      <c r="A29" s="362" t="s">
        <v>424</v>
      </c>
      <c r="B29" s="323">
        <v>50</v>
      </c>
      <c r="C29" s="162">
        <v>0</v>
      </c>
      <c r="D29" s="162">
        <v>0</v>
      </c>
      <c r="E29" s="162">
        <v>0</v>
      </c>
      <c r="F29" s="162">
        <v>0</v>
      </c>
      <c r="G29" s="162">
        <v>0</v>
      </c>
      <c r="H29" s="162">
        <v>0</v>
      </c>
      <c r="I29" s="162">
        <v>0</v>
      </c>
      <c r="J29" s="162">
        <v>0</v>
      </c>
      <c r="K29" s="162">
        <v>0</v>
      </c>
      <c r="L29" s="162">
        <v>0</v>
      </c>
    </row>
    <row r="30" spans="1:12" ht="13.5">
      <c r="A30" s="362" t="s">
        <v>425</v>
      </c>
      <c r="B30" s="323">
        <v>249</v>
      </c>
      <c r="C30" s="162">
        <v>3735</v>
      </c>
      <c r="D30" s="162">
        <v>484583297</v>
      </c>
      <c r="E30" s="162">
        <v>63</v>
      </c>
      <c r="F30" s="162">
        <v>8562860</v>
      </c>
      <c r="G30" s="162">
        <v>3154</v>
      </c>
      <c r="H30" s="162">
        <v>428345267</v>
      </c>
      <c r="I30" s="162"/>
      <c r="J30" s="162"/>
      <c r="K30" s="162">
        <v>518</v>
      </c>
      <c r="L30" s="162">
        <v>47675170</v>
      </c>
    </row>
    <row r="31" spans="1:12" ht="13.5">
      <c r="A31" s="362" t="s">
        <v>390</v>
      </c>
      <c r="B31" s="323">
        <v>0</v>
      </c>
      <c r="C31" s="162">
        <v>0</v>
      </c>
      <c r="D31" s="162">
        <v>0</v>
      </c>
      <c r="E31" s="162">
        <v>0</v>
      </c>
      <c r="F31" s="162">
        <v>0</v>
      </c>
      <c r="G31" s="162">
        <v>0</v>
      </c>
      <c r="H31" s="162">
        <v>0</v>
      </c>
      <c r="I31" s="162">
        <v>0</v>
      </c>
      <c r="J31" s="162">
        <v>0</v>
      </c>
      <c r="K31" s="162">
        <v>0</v>
      </c>
      <c r="L31" s="162">
        <v>0</v>
      </c>
    </row>
    <row r="32" spans="1:12" ht="13.5">
      <c r="A32" s="362" t="s">
        <v>391</v>
      </c>
      <c r="B32" s="323">
        <v>178</v>
      </c>
      <c r="C32" s="162">
        <v>27</v>
      </c>
      <c r="D32" s="162">
        <v>9237796</v>
      </c>
      <c r="E32" s="162">
        <v>17</v>
      </c>
      <c r="F32" s="162">
        <v>8230556</v>
      </c>
      <c r="G32" s="162">
        <v>6</v>
      </c>
      <c r="H32" s="162">
        <v>542620</v>
      </c>
      <c r="I32" s="162">
        <v>1</v>
      </c>
      <c r="J32" s="162">
        <v>12240</v>
      </c>
      <c r="K32" s="162">
        <v>4</v>
      </c>
      <c r="L32" s="162">
        <v>464620</v>
      </c>
    </row>
    <row r="33" spans="1:12" ht="13.5">
      <c r="A33" s="362" t="s">
        <v>392</v>
      </c>
      <c r="B33" s="323">
        <v>0</v>
      </c>
      <c r="C33" s="162">
        <v>0</v>
      </c>
      <c r="D33" s="162">
        <v>0</v>
      </c>
      <c r="E33" s="162">
        <v>0</v>
      </c>
      <c r="F33" s="162">
        <v>0</v>
      </c>
      <c r="G33" s="162">
        <v>0</v>
      </c>
      <c r="H33" s="162">
        <v>0</v>
      </c>
      <c r="I33" s="162">
        <v>0</v>
      </c>
      <c r="J33" s="162">
        <v>0</v>
      </c>
      <c r="K33" s="162">
        <v>0</v>
      </c>
      <c r="L33" s="162">
        <v>0</v>
      </c>
    </row>
    <row r="34" spans="1:12" ht="13.5">
      <c r="A34" s="362" t="s">
        <v>426</v>
      </c>
      <c r="B34" s="323">
        <v>730</v>
      </c>
      <c r="C34" s="162">
        <v>755</v>
      </c>
      <c r="D34" s="162">
        <v>37882652</v>
      </c>
      <c r="E34" s="162">
        <v>611</v>
      </c>
      <c r="F34" s="162">
        <v>33786135</v>
      </c>
      <c r="G34" s="162">
        <v>92</v>
      </c>
      <c r="H34" s="162">
        <v>2700200</v>
      </c>
      <c r="I34" s="162"/>
      <c r="J34" s="162"/>
      <c r="K34" s="162">
        <v>52</v>
      </c>
      <c r="L34" s="162">
        <v>1396317</v>
      </c>
    </row>
    <row r="35" spans="1:12" ht="13.5">
      <c r="A35" s="362" t="s">
        <v>387</v>
      </c>
      <c r="B35" s="323">
        <v>7353</v>
      </c>
      <c r="C35" s="162">
        <v>1008</v>
      </c>
      <c r="D35" s="162">
        <v>178934204</v>
      </c>
      <c r="E35" s="781" t="s">
        <v>4</v>
      </c>
      <c r="F35" s="782"/>
      <c r="G35" s="782"/>
      <c r="H35" s="782"/>
      <c r="I35" s="782"/>
      <c r="J35" s="782"/>
      <c r="K35" s="782"/>
      <c r="L35" s="783"/>
    </row>
    <row r="36" spans="1:12" ht="13.5">
      <c r="A36" s="362" t="s">
        <v>427</v>
      </c>
      <c r="B36" s="323">
        <v>1416</v>
      </c>
      <c r="C36" s="162">
        <v>2304</v>
      </c>
      <c r="D36" s="162">
        <v>234184331</v>
      </c>
      <c r="E36" s="162">
        <v>2006</v>
      </c>
      <c r="F36" s="162">
        <v>214210566</v>
      </c>
      <c r="G36" s="162">
        <v>162</v>
      </c>
      <c r="H36" s="162">
        <v>13552282</v>
      </c>
      <c r="I36" s="162">
        <v>162</v>
      </c>
      <c r="J36" s="162">
        <v>13552282</v>
      </c>
      <c r="K36" s="162">
        <v>136</v>
      </c>
      <c r="L36" s="162">
        <v>6421483</v>
      </c>
    </row>
    <row r="37" spans="1:12" ht="13.5">
      <c r="A37" s="362" t="s">
        <v>393</v>
      </c>
      <c r="B37" s="323">
        <v>327</v>
      </c>
      <c r="C37" s="162">
        <v>2</v>
      </c>
      <c r="D37" s="162">
        <v>2506460</v>
      </c>
      <c r="E37" s="162">
        <v>0</v>
      </c>
      <c r="F37" s="162">
        <v>0</v>
      </c>
      <c r="G37" s="162">
        <v>2</v>
      </c>
      <c r="H37" s="162">
        <v>2560406</v>
      </c>
      <c r="I37" s="162">
        <v>2</v>
      </c>
      <c r="J37" s="162">
        <v>2560406</v>
      </c>
      <c r="K37" s="162">
        <v>0</v>
      </c>
      <c r="L37" s="162">
        <v>0</v>
      </c>
    </row>
    <row r="38" spans="1:12" ht="13.5">
      <c r="A38" s="362" t="s">
        <v>428</v>
      </c>
      <c r="B38" s="323">
        <v>1040</v>
      </c>
      <c r="C38" s="162">
        <v>0</v>
      </c>
      <c r="D38" s="162">
        <v>0</v>
      </c>
      <c r="E38" s="162">
        <v>0</v>
      </c>
      <c r="F38" s="162">
        <v>0</v>
      </c>
      <c r="G38" s="162">
        <v>0</v>
      </c>
      <c r="H38" s="162">
        <v>0</v>
      </c>
      <c r="I38" s="162">
        <v>0</v>
      </c>
      <c r="J38" s="162">
        <v>0</v>
      </c>
      <c r="K38" s="162">
        <v>0</v>
      </c>
      <c r="L38" s="162">
        <v>0</v>
      </c>
    </row>
    <row r="39" spans="1:12" ht="13.5">
      <c r="A39" s="362" t="s">
        <v>429</v>
      </c>
      <c r="B39" s="323">
        <v>225</v>
      </c>
      <c r="C39" s="162">
        <v>72</v>
      </c>
      <c r="D39" s="162">
        <v>15856350</v>
      </c>
      <c r="E39" s="162">
        <v>0</v>
      </c>
      <c r="F39" s="162">
        <v>0</v>
      </c>
      <c r="G39" s="162">
        <v>50</v>
      </c>
      <c r="H39" s="162">
        <v>13919250</v>
      </c>
      <c r="I39" s="162">
        <v>19</v>
      </c>
      <c r="J39" s="162">
        <v>3414900</v>
      </c>
      <c r="K39" s="162">
        <v>22</v>
      </c>
      <c r="L39" s="162">
        <v>1937100</v>
      </c>
    </row>
    <row r="40" spans="1:12" s="7" customFormat="1" ht="13.5">
      <c r="A40" s="362" t="s">
        <v>430</v>
      </c>
      <c r="B40" s="323">
        <v>1957</v>
      </c>
      <c r="C40" s="162">
        <v>422</v>
      </c>
      <c r="D40" s="162">
        <v>67643431</v>
      </c>
      <c r="E40" s="162">
        <v>18</v>
      </c>
      <c r="F40" s="162">
        <v>5555831</v>
      </c>
      <c r="G40" s="162">
        <v>272</v>
      </c>
      <c r="H40" s="162">
        <v>44174000</v>
      </c>
      <c r="I40" s="162">
        <v>254</v>
      </c>
      <c r="J40" s="162">
        <v>36904900</v>
      </c>
      <c r="K40" s="162">
        <v>132</v>
      </c>
      <c r="L40" s="162">
        <v>17913600</v>
      </c>
    </row>
    <row r="41" spans="1:12" ht="13.5">
      <c r="A41" s="362" t="s">
        <v>431</v>
      </c>
      <c r="B41" s="323">
        <v>600</v>
      </c>
      <c r="C41" s="209">
        <v>47</v>
      </c>
      <c r="D41" s="162">
        <v>22665598</v>
      </c>
      <c r="E41" s="162">
        <v>25</v>
      </c>
      <c r="F41" s="162">
        <v>11823547</v>
      </c>
      <c r="G41" s="162">
        <v>18</v>
      </c>
      <c r="H41" s="162">
        <v>7397131</v>
      </c>
      <c r="I41" s="162">
        <v>12</v>
      </c>
      <c r="J41" s="162">
        <v>4739463</v>
      </c>
      <c r="K41" s="162">
        <v>4</v>
      </c>
      <c r="L41" s="162">
        <v>3444920</v>
      </c>
    </row>
    <row r="42" spans="1:12" ht="13.5">
      <c r="A42" s="362" t="s">
        <v>432</v>
      </c>
      <c r="B42" s="323">
        <v>4015</v>
      </c>
      <c r="C42" s="162">
        <v>287</v>
      </c>
      <c r="D42" s="162">
        <v>70881713</v>
      </c>
      <c r="E42" s="162">
        <v>145</v>
      </c>
      <c r="F42" s="162">
        <v>49845093</v>
      </c>
      <c r="G42" s="162">
        <v>71</v>
      </c>
      <c r="H42" s="162">
        <v>10428800</v>
      </c>
      <c r="I42" s="162"/>
      <c r="J42" s="162"/>
      <c r="K42" s="162">
        <v>71</v>
      </c>
      <c r="L42" s="162">
        <v>10607820</v>
      </c>
    </row>
    <row r="43" spans="1:12" ht="13.5">
      <c r="A43" s="362" t="s">
        <v>394</v>
      </c>
      <c r="B43" s="323">
        <v>0</v>
      </c>
      <c r="C43" s="162">
        <v>0</v>
      </c>
      <c r="D43" s="162">
        <v>0</v>
      </c>
      <c r="E43" s="162">
        <v>0</v>
      </c>
      <c r="F43" s="162">
        <v>0</v>
      </c>
      <c r="G43" s="162">
        <v>0</v>
      </c>
      <c r="H43" s="162">
        <v>0</v>
      </c>
      <c r="I43" s="162">
        <v>0</v>
      </c>
      <c r="J43" s="162">
        <v>0</v>
      </c>
      <c r="K43" s="162">
        <v>0</v>
      </c>
      <c r="L43" s="162">
        <v>0</v>
      </c>
    </row>
    <row r="44" spans="1:12" ht="13.5">
      <c r="A44" s="362" t="s">
        <v>395</v>
      </c>
      <c r="B44" s="323">
        <v>130</v>
      </c>
      <c r="C44" s="162">
        <v>62</v>
      </c>
      <c r="D44" s="162">
        <v>4641360</v>
      </c>
      <c r="E44" s="162">
        <v>17</v>
      </c>
      <c r="F44" s="162">
        <v>1956140</v>
      </c>
      <c r="G44" s="162">
        <v>42</v>
      </c>
      <c r="H44" s="162">
        <v>2132000</v>
      </c>
      <c r="I44" s="162">
        <v>42</v>
      </c>
      <c r="J44" s="162">
        <v>2132000</v>
      </c>
      <c r="K44" s="162">
        <v>3</v>
      </c>
      <c r="L44" s="162">
        <v>553220</v>
      </c>
    </row>
    <row r="45" spans="1:12" ht="13.5">
      <c r="A45" s="362" t="s">
        <v>433</v>
      </c>
      <c r="B45" s="323">
        <v>307</v>
      </c>
      <c r="C45" s="162">
        <v>540</v>
      </c>
      <c r="D45" s="162">
        <v>54988622</v>
      </c>
      <c r="E45" s="162">
        <v>401</v>
      </c>
      <c r="F45" s="162">
        <v>42661776</v>
      </c>
      <c r="G45" s="162">
        <v>126</v>
      </c>
      <c r="H45" s="162">
        <v>11522146</v>
      </c>
      <c r="I45" s="209" t="s">
        <v>218</v>
      </c>
      <c r="J45" s="162"/>
      <c r="K45" s="162">
        <v>13</v>
      </c>
      <c r="L45" s="162">
        <v>804700</v>
      </c>
    </row>
    <row r="46" spans="1:12" ht="13.5">
      <c r="A46" s="362" t="s">
        <v>434</v>
      </c>
      <c r="B46" s="323">
        <v>329</v>
      </c>
      <c r="C46" s="162">
        <v>43</v>
      </c>
      <c r="D46" s="162">
        <v>11260442</v>
      </c>
      <c r="E46" s="162">
        <v>12</v>
      </c>
      <c r="F46" s="162">
        <v>2741480</v>
      </c>
      <c r="G46" s="162">
        <v>24</v>
      </c>
      <c r="H46" s="162">
        <v>7382900</v>
      </c>
      <c r="I46" s="162">
        <v>22</v>
      </c>
      <c r="J46" s="162">
        <v>5576770</v>
      </c>
      <c r="K46" s="162">
        <v>7</v>
      </c>
      <c r="L46" s="162">
        <v>1135062</v>
      </c>
    </row>
    <row r="47" spans="1:12" ht="13.5">
      <c r="A47" s="363" t="s">
        <v>396</v>
      </c>
      <c r="B47" s="330"/>
      <c r="C47" s="364"/>
      <c r="D47" s="364"/>
      <c r="E47" s="364"/>
      <c r="F47" s="364"/>
      <c r="G47" s="364"/>
      <c r="H47" s="364"/>
      <c r="I47" s="364"/>
      <c r="J47" s="364"/>
      <c r="K47" s="364"/>
      <c r="L47" s="364"/>
    </row>
    <row r="48" spans="1:12" ht="13.5">
      <c r="A48" s="361" t="s">
        <v>436</v>
      </c>
      <c r="B48" s="365">
        <f aca="true" t="shared" si="0" ref="B48:L48">SUM(B5:B47)</f>
        <v>164610</v>
      </c>
      <c r="C48" s="365">
        <f t="shared" si="0"/>
        <v>24157</v>
      </c>
      <c r="D48" s="365">
        <f t="shared" si="0"/>
        <v>2974774847</v>
      </c>
      <c r="E48" s="366">
        <f t="shared" si="0"/>
        <v>5978</v>
      </c>
      <c r="F48" s="365">
        <f t="shared" si="0"/>
        <v>947406669</v>
      </c>
      <c r="G48" s="365">
        <f t="shared" si="0"/>
        <v>9041</v>
      </c>
      <c r="H48" s="365">
        <f t="shared" si="0"/>
        <v>1167411062</v>
      </c>
      <c r="I48" s="365">
        <f t="shared" si="0"/>
        <v>3711</v>
      </c>
      <c r="J48" s="365">
        <f t="shared" si="0"/>
        <v>336405941</v>
      </c>
      <c r="K48" s="365">
        <f t="shared" si="0"/>
        <v>1895</v>
      </c>
      <c r="L48" s="365">
        <f t="shared" si="0"/>
        <v>187982594</v>
      </c>
    </row>
    <row r="49" spans="5:12" ht="13.5">
      <c r="E49" s="367">
        <f>E48/C48</f>
        <v>0.24746450304259635</v>
      </c>
      <c r="F49" s="367">
        <f>F48/D48</f>
        <v>0.31848012630449674</v>
      </c>
      <c r="G49" s="367">
        <f>G48/C48</f>
        <v>0.37426004884712505</v>
      </c>
      <c r="H49" s="367">
        <f>H48/D48</f>
        <v>0.39243677993892895</v>
      </c>
      <c r="I49" s="368">
        <f>I48/C48</f>
        <v>0.15362006871714204</v>
      </c>
      <c r="J49" s="367">
        <f>J48/D48</f>
        <v>0.11308618577949137</v>
      </c>
      <c r="K49" s="367">
        <f>K48/C48</f>
        <v>0.07844517117191704</v>
      </c>
      <c r="L49" s="367">
        <f>L48/D48</f>
        <v>0.06319220904720793</v>
      </c>
    </row>
    <row r="50" spans="1:12" ht="13.5">
      <c r="A50" s="687" t="s">
        <v>5</v>
      </c>
      <c r="B50" s="687"/>
      <c r="C50" s="687"/>
      <c r="D50" s="687"/>
      <c r="E50" s="687"/>
      <c r="F50" s="687"/>
      <c r="G50" s="687"/>
      <c r="H50" s="687"/>
      <c r="I50" s="687"/>
      <c r="J50" s="687"/>
      <c r="K50" s="687"/>
      <c r="L50" s="687"/>
    </row>
  </sheetData>
  <sheetProtection/>
  <mergeCells count="11">
    <mergeCell ref="C20:L20"/>
    <mergeCell ref="E35:L35"/>
    <mergeCell ref="A50:L50"/>
    <mergeCell ref="A2:L2"/>
    <mergeCell ref="A3:A4"/>
    <mergeCell ref="B3:B4"/>
    <mergeCell ref="C3:D3"/>
    <mergeCell ref="E3:F3"/>
    <mergeCell ref="G3:H3"/>
    <mergeCell ref="I3:J3"/>
    <mergeCell ref="K3:L3"/>
  </mergeCells>
  <printOptions/>
  <pageMargins left="0.5118110236220472" right="0.1968503937007874" top="0.78" bottom="0.31496062992125984" header="0.5118110236220472" footer="0.1968503937007874"/>
  <pageSetup fitToHeight="1" fitToWidth="1" horizontalDpi="600" verticalDpi="600" orientation="portrait" paperSize="9" scale="84" r:id="rId1"/>
</worksheet>
</file>

<file path=xl/worksheets/sheet15.xml><?xml version="1.0" encoding="utf-8"?>
<worksheet xmlns="http://schemas.openxmlformats.org/spreadsheetml/2006/main" xmlns:r="http://schemas.openxmlformats.org/officeDocument/2006/relationships">
  <dimension ref="A1:N48"/>
  <sheetViews>
    <sheetView zoomScalePageLayoutView="0" workbookViewId="0" topLeftCell="A1">
      <pane xSplit="2" ySplit="4" topLeftCell="C23" activePane="bottomRight" state="frozen"/>
      <selection pane="topLeft" activeCell="A1" sqref="A1"/>
      <selection pane="topRight" activeCell="D1" sqref="D1"/>
      <selection pane="bottomLeft" activeCell="A7" sqref="A7"/>
      <selection pane="bottomRight" activeCell="K5" sqref="K5"/>
    </sheetView>
  </sheetViews>
  <sheetFormatPr defaultColWidth="9.00390625" defaultRowHeight="13.5"/>
  <cols>
    <col min="1" max="1" width="4.25390625" style="0" customWidth="1"/>
    <col min="2" max="2" width="10.25390625" style="0" customWidth="1"/>
    <col min="3" max="3" width="4.625" style="166" customWidth="1"/>
    <col min="4" max="4" width="4.00390625" style="0" customWidth="1"/>
    <col min="5" max="5" width="4.25390625" style="0" customWidth="1"/>
    <col min="6" max="6" width="4.75390625" style="0" customWidth="1"/>
    <col min="7" max="7" width="5.00390625" style="0" customWidth="1"/>
    <col min="8" max="8" width="6.125" style="0" customWidth="1"/>
    <col min="9" max="9" width="9.75390625" style="0" customWidth="1"/>
    <col min="10" max="10" width="8.125" style="0" customWidth="1"/>
    <col min="11" max="11" width="11.00390625" style="0" customWidth="1"/>
    <col min="13" max="13" width="43.00390625" style="0" customWidth="1"/>
    <col min="14" max="14" width="9.00390625" style="147" customWidth="1"/>
  </cols>
  <sheetData>
    <row r="1" spans="1:13" ht="24" customHeight="1" thickBot="1">
      <c r="A1" s="44"/>
      <c r="B1" s="794" t="s">
        <v>509</v>
      </c>
      <c r="C1" s="794"/>
      <c r="D1" s="794"/>
      <c r="E1" s="794"/>
      <c r="F1" s="794"/>
      <c r="G1" s="794"/>
      <c r="H1" s="794"/>
      <c r="I1" s="794"/>
      <c r="J1" s="794"/>
      <c r="K1" s="794"/>
      <c r="L1" s="794"/>
      <c r="M1" s="794"/>
    </row>
    <row r="2" spans="1:13" ht="25.5" customHeight="1">
      <c r="A2" s="784"/>
      <c r="B2" s="787" t="s">
        <v>316</v>
      </c>
      <c r="C2" s="790" t="s">
        <v>315</v>
      </c>
      <c r="D2" s="744"/>
      <c r="E2" s="744"/>
      <c r="F2" s="744"/>
      <c r="G2" s="744"/>
      <c r="H2" s="744"/>
      <c r="I2" s="744"/>
      <c r="J2" s="744"/>
      <c r="K2" s="744"/>
      <c r="L2" s="744"/>
      <c r="M2" s="651"/>
    </row>
    <row r="3" spans="1:13" ht="13.5">
      <c r="A3" s="785"/>
      <c r="B3" s="788"/>
      <c r="C3" s="123" t="s">
        <v>317</v>
      </c>
      <c r="D3" s="795" t="s">
        <v>318</v>
      </c>
      <c r="E3" s="796"/>
      <c r="F3" s="796"/>
      <c r="G3" s="797"/>
      <c r="H3" s="798" t="s">
        <v>7</v>
      </c>
      <c r="I3" s="800" t="s">
        <v>8</v>
      </c>
      <c r="J3" s="791" t="s">
        <v>9</v>
      </c>
      <c r="K3" s="791" t="s">
        <v>10</v>
      </c>
      <c r="L3" s="791" t="s">
        <v>319</v>
      </c>
      <c r="M3" s="793" t="s">
        <v>320</v>
      </c>
    </row>
    <row r="4" spans="1:13" ht="26.25" customHeight="1" thickBot="1">
      <c r="A4" s="786"/>
      <c r="B4" s="789"/>
      <c r="C4" s="170" t="s">
        <v>321</v>
      </c>
      <c r="D4" s="171" t="s">
        <v>322</v>
      </c>
      <c r="E4" s="171" t="s">
        <v>323</v>
      </c>
      <c r="F4" s="171" t="s">
        <v>324</v>
      </c>
      <c r="G4" s="171" t="s">
        <v>464</v>
      </c>
      <c r="H4" s="799"/>
      <c r="I4" s="801"/>
      <c r="J4" s="792"/>
      <c r="K4" s="792"/>
      <c r="L4" s="792"/>
      <c r="M4" s="789"/>
    </row>
    <row r="5" spans="1:14" s="7" customFormat="1" ht="186" customHeight="1">
      <c r="A5" s="228">
        <v>1</v>
      </c>
      <c r="B5" s="428" t="s">
        <v>437</v>
      </c>
      <c r="C5" s="429" t="s">
        <v>36</v>
      </c>
      <c r="D5" s="429">
        <v>1</v>
      </c>
      <c r="E5" s="429">
        <v>1</v>
      </c>
      <c r="F5" s="429">
        <v>1</v>
      </c>
      <c r="G5" s="429"/>
      <c r="H5" s="430">
        <v>41</v>
      </c>
      <c r="I5" s="430">
        <v>484293</v>
      </c>
      <c r="J5" s="431">
        <f>H5/I5</f>
        <v>8.465949332325679E-05</v>
      </c>
      <c r="K5" s="430">
        <v>11333836</v>
      </c>
      <c r="L5" s="430">
        <f>K5/H5</f>
        <v>276435.0243902439</v>
      </c>
      <c r="M5" s="432" t="s">
        <v>290</v>
      </c>
      <c r="N5" s="148"/>
    </row>
    <row r="6" spans="1:14" s="7" customFormat="1" ht="18" customHeight="1">
      <c r="A6" s="160">
        <v>2</v>
      </c>
      <c r="B6" s="161" t="s">
        <v>325</v>
      </c>
      <c r="C6" s="165" t="s">
        <v>36</v>
      </c>
      <c r="D6" s="165"/>
      <c r="E6" s="165">
        <v>1</v>
      </c>
      <c r="F6" s="165"/>
      <c r="G6" s="165"/>
      <c r="H6" s="162">
        <v>281</v>
      </c>
      <c r="I6" s="162">
        <v>50752</v>
      </c>
      <c r="J6" s="163">
        <f>H6/I6</f>
        <v>0.0055367276166456494</v>
      </c>
      <c r="K6" s="162">
        <v>5998972</v>
      </c>
      <c r="L6" s="162">
        <f>K6/H6</f>
        <v>21348.654804270464</v>
      </c>
      <c r="M6" s="164" t="s">
        <v>133</v>
      </c>
      <c r="N6" s="148"/>
    </row>
    <row r="7" spans="1:14" s="7" customFormat="1" ht="18" customHeight="1">
      <c r="A7" s="160">
        <v>3</v>
      </c>
      <c r="B7" s="161" t="s">
        <v>326</v>
      </c>
      <c r="C7" s="165" t="s">
        <v>36</v>
      </c>
      <c r="D7" s="165"/>
      <c r="E7" s="165">
        <v>1</v>
      </c>
      <c r="F7" s="165"/>
      <c r="G7" s="165"/>
      <c r="H7" s="162">
        <v>129</v>
      </c>
      <c r="I7" s="162">
        <v>62441</v>
      </c>
      <c r="J7" s="163">
        <f>H7/I7</f>
        <v>0.0020659502570426484</v>
      </c>
      <c r="K7" s="162">
        <v>2450083</v>
      </c>
      <c r="L7" s="162">
        <f>K7/H7</f>
        <v>18992.891472868218</v>
      </c>
      <c r="M7" s="164"/>
      <c r="N7" s="148"/>
    </row>
    <row r="8" spans="1:14" s="7" customFormat="1" ht="18" customHeight="1">
      <c r="A8" s="160">
        <v>4</v>
      </c>
      <c r="B8" s="161" t="s">
        <v>327</v>
      </c>
      <c r="C8" s="165" t="s">
        <v>36</v>
      </c>
      <c r="D8" s="165"/>
      <c r="E8" s="165">
        <v>1</v>
      </c>
      <c r="F8" s="165"/>
      <c r="G8" s="165"/>
      <c r="H8" s="162">
        <v>0</v>
      </c>
      <c r="I8" s="162">
        <v>20435</v>
      </c>
      <c r="J8" s="163">
        <v>0</v>
      </c>
      <c r="K8" s="162">
        <v>0</v>
      </c>
      <c r="L8" s="162">
        <v>0</v>
      </c>
      <c r="M8" s="164" t="s">
        <v>328</v>
      </c>
      <c r="N8" s="148"/>
    </row>
    <row r="9" spans="1:14" s="7" customFormat="1" ht="28.5" customHeight="1">
      <c r="A9" s="160">
        <v>5</v>
      </c>
      <c r="B9" s="161" t="s">
        <v>329</v>
      </c>
      <c r="C9" s="165" t="s">
        <v>36</v>
      </c>
      <c r="D9" s="165"/>
      <c r="E9" s="165">
        <v>1</v>
      </c>
      <c r="F9" s="165">
        <v>1</v>
      </c>
      <c r="G9" s="165"/>
      <c r="H9" s="162">
        <v>21</v>
      </c>
      <c r="I9" s="162">
        <f>'保険証発行状況'!N8</f>
        <v>15766</v>
      </c>
      <c r="J9" s="163">
        <f aca="true" t="shared" si="0" ref="J9:J48">H9/I9</f>
        <v>0.0013319802105797285</v>
      </c>
      <c r="K9" s="162"/>
      <c r="L9" s="162">
        <f>K9/H9</f>
        <v>0</v>
      </c>
      <c r="M9" s="164" t="s">
        <v>330</v>
      </c>
      <c r="N9" s="148"/>
    </row>
    <row r="10" spans="1:14" s="7" customFormat="1" ht="54" customHeight="1">
      <c r="A10" s="160">
        <v>6</v>
      </c>
      <c r="B10" s="161" t="s">
        <v>248</v>
      </c>
      <c r="C10" s="165" t="s">
        <v>36</v>
      </c>
      <c r="D10" s="165">
        <v>1</v>
      </c>
      <c r="E10" s="165">
        <v>1</v>
      </c>
      <c r="F10" s="165">
        <v>1</v>
      </c>
      <c r="G10" s="165"/>
      <c r="H10" s="162">
        <v>118</v>
      </c>
      <c r="I10" s="162">
        <v>55325</v>
      </c>
      <c r="J10" s="163">
        <f t="shared" si="0"/>
        <v>0.002132851333032083</v>
      </c>
      <c r="K10" s="162">
        <v>2429694</v>
      </c>
      <c r="L10" s="162">
        <f>K10/H10</f>
        <v>20590.627118644068</v>
      </c>
      <c r="M10" s="164" t="s">
        <v>179</v>
      </c>
      <c r="N10" s="148"/>
    </row>
    <row r="11" spans="1:14" s="7" customFormat="1" ht="30" customHeight="1">
      <c r="A11" s="160">
        <v>7</v>
      </c>
      <c r="B11" s="161" t="s">
        <v>331</v>
      </c>
      <c r="C11" s="165" t="s">
        <v>36</v>
      </c>
      <c r="D11" s="165"/>
      <c r="E11" s="165"/>
      <c r="F11" s="165">
        <v>1</v>
      </c>
      <c r="G11" s="165">
        <v>1</v>
      </c>
      <c r="H11" s="162">
        <v>4</v>
      </c>
      <c r="I11" s="162">
        <v>39899</v>
      </c>
      <c r="J11" s="163">
        <f t="shared" si="0"/>
        <v>0.00010025313917642046</v>
      </c>
      <c r="K11" s="162">
        <v>250476</v>
      </c>
      <c r="L11" s="162">
        <f>K11/H11</f>
        <v>62619</v>
      </c>
      <c r="M11" s="164" t="s">
        <v>378</v>
      </c>
      <c r="N11" s="148"/>
    </row>
    <row r="12" spans="1:14" s="7" customFormat="1" ht="18" customHeight="1">
      <c r="A12" s="160">
        <v>8</v>
      </c>
      <c r="B12" s="161" t="s">
        <v>332</v>
      </c>
      <c r="C12" s="165" t="s">
        <v>36</v>
      </c>
      <c r="D12" s="165">
        <v>1</v>
      </c>
      <c r="E12" s="165">
        <v>1</v>
      </c>
      <c r="F12" s="165"/>
      <c r="G12" s="165"/>
      <c r="H12" s="162">
        <v>242</v>
      </c>
      <c r="I12" s="162">
        <v>14673</v>
      </c>
      <c r="J12" s="163">
        <f t="shared" si="0"/>
        <v>0.01649287807537654</v>
      </c>
      <c r="K12" s="162">
        <v>9827861</v>
      </c>
      <c r="L12" s="162">
        <f>K12/H12</f>
        <v>40610.99586776859</v>
      </c>
      <c r="M12" s="164" t="s">
        <v>333</v>
      </c>
      <c r="N12" s="148"/>
    </row>
    <row r="13" spans="1:14" s="7" customFormat="1" ht="18" customHeight="1">
      <c r="A13" s="160">
        <v>9</v>
      </c>
      <c r="B13" s="161" t="s">
        <v>334</v>
      </c>
      <c r="C13" s="165" t="s">
        <v>154</v>
      </c>
      <c r="D13" s="165"/>
      <c r="E13" s="165"/>
      <c r="F13" s="165"/>
      <c r="G13" s="165"/>
      <c r="H13" s="209"/>
      <c r="I13" s="209"/>
      <c r="J13" s="163"/>
      <c r="K13" s="209"/>
      <c r="L13" s="162"/>
      <c r="M13" s="164"/>
      <c r="N13" s="148"/>
    </row>
    <row r="14" spans="1:14" s="7" customFormat="1" ht="18" customHeight="1">
      <c r="A14" s="160">
        <v>10</v>
      </c>
      <c r="B14" s="161" t="s">
        <v>388</v>
      </c>
      <c r="C14" s="165" t="s">
        <v>36</v>
      </c>
      <c r="D14" s="165"/>
      <c r="E14" s="165"/>
      <c r="F14" s="165">
        <v>1</v>
      </c>
      <c r="G14" s="165"/>
      <c r="H14" s="162">
        <v>0</v>
      </c>
      <c r="I14" s="162">
        <v>1995</v>
      </c>
      <c r="J14" s="163">
        <f t="shared" si="0"/>
        <v>0</v>
      </c>
      <c r="K14" s="162">
        <v>0</v>
      </c>
      <c r="L14" s="162">
        <v>0</v>
      </c>
      <c r="M14" s="164" t="s">
        <v>243</v>
      </c>
      <c r="N14" s="148"/>
    </row>
    <row r="15" spans="1:14" s="7" customFormat="1" ht="33.75" customHeight="1">
      <c r="A15" s="160">
        <v>11</v>
      </c>
      <c r="B15" s="161" t="s">
        <v>389</v>
      </c>
      <c r="C15" s="165" t="s">
        <v>36</v>
      </c>
      <c r="D15" s="165"/>
      <c r="E15" s="165">
        <v>1</v>
      </c>
      <c r="F15" s="165">
        <v>1</v>
      </c>
      <c r="G15" s="165"/>
      <c r="H15" s="162">
        <v>0</v>
      </c>
      <c r="I15" s="162">
        <v>4290</v>
      </c>
      <c r="J15" s="163">
        <f t="shared" si="0"/>
        <v>0</v>
      </c>
      <c r="K15" s="162">
        <v>0</v>
      </c>
      <c r="L15" s="162">
        <v>0</v>
      </c>
      <c r="M15" s="164" t="s">
        <v>505</v>
      </c>
      <c r="N15" s="148"/>
    </row>
    <row r="16" spans="1:14" s="7" customFormat="1" ht="93.75" customHeight="1">
      <c r="A16" s="160">
        <v>12</v>
      </c>
      <c r="B16" s="161" t="s">
        <v>387</v>
      </c>
      <c r="C16" s="165" t="s">
        <v>36</v>
      </c>
      <c r="D16" s="165"/>
      <c r="E16" s="165"/>
      <c r="F16" s="165"/>
      <c r="G16" s="165">
        <v>1</v>
      </c>
      <c r="H16" s="162">
        <v>2</v>
      </c>
      <c r="I16" s="162">
        <v>137246</v>
      </c>
      <c r="J16" s="163">
        <f t="shared" si="0"/>
        <v>1.4572373693951008E-05</v>
      </c>
      <c r="K16" s="162">
        <v>153852</v>
      </c>
      <c r="L16" s="162">
        <v>0</v>
      </c>
      <c r="M16" s="164" t="s">
        <v>152</v>
      </c>
      <c r="N16" s="148"/>
    </row>
    <row r="17" spans="1:14" s="7" customFormat="1" ht="30.75" customHeight="1">
      <c r="A17" s="160">
        <v>13</v>
      </c>
      <c r="B17" s="161" t="s">
        <v>335</v>
      </c>
      <c r="C17" s="165" t="s">
        <v>36</v>
      </c>
      <c r="D17" s="165"/>
      <c r="E17" s="165"/>
      <c r="F17" s="165"/>
      <c r="G17" s="165">
        <v>1</v>
      </c>
      <c r="H17" s="162">
        <v>0</v>
      </c>
      <c r="I17" s="162">
        <v>9162</v>
      </c>
      <c r="J17" s="163">
        <f t="shared" si="0"/>
        <v>0</v>
      </c>
      <c r="K17" s="162">
        <v>0</v>
      </c>
      <c r="L17" s="162">
        <v>0</v>
      </c>
      <c r="M17" s="164" t="s">
        <v>336</v>
      </c>
      <c r="N17" s="148"/>
    </row>
    <row r="18" spans="1:14" s="7" customFormat="1" ht="108" customHeight="1">
      <c r="A18" s="160">
        <v>14</v>
      </c>
      <c r="B18" s="161" t="s">
        <v>337</v>
      </c>
      <c r="C18" s="165" t="s">
        <v>36</v>
      </c>
      <c r="D18" s="165"/>
      <c r="E18" s="165">
        <v>1</v>
      </c>
      <c r="F18" s="165">
        <v>1</v>
      </c>
      <c r="G18" s="165"/>
      <c r="H18" s="162">
        <v>0</v>
      </c>
      <c r="I18" s="162">
        <v>11694</v>
      </c>
      <c r="J18" s="163">
        <f t="shared" si="0"/>
        <v>0</v>
      </c>
      <c r="K18" s="162">
        <v>0</v>
      </c>
      <c r="L18" s="162">
        <v>0</v>
      </c>
      <c r="M18" s="164" t="s">
        <v>294</v>
      </c>
      <c r="N18" s="148"/>
    </row>
    <row r="19" spans="1:14" s="7" customFormat="1" ht="85.5" customHeight="1">
      <c r="A19" s="160">
        <v>15</v>
      </c>
      <c r="B19" s="161" t="s">
        <v>338</v>
      </c>
      <c r="C19" s="165" t="s">
        <v>36</v>
      </c>
      <c r="D19" s="165"/>
      <c r="E19" s="165"/>
      <c r="F19" s="165">
        <v>1</v>
      </c>
      <c r="G19" s="165"/>
      <c r="H19" s="162">
        <v>0</v>
      </c>
      <c r="I19" s="162">
        <v>31837</v>
      </c>
      <c r="J19" s="163">
        <f t="shared" si="0"/>
        <v>0</v>
      </c>
      <c r="K19" s="162"/>
      <c r="L19" s="162"/>
      <c r="M19" s="164" t="s">
        <v>142</v>
      </c>
      <c r="N19" s="148"/>
    </row>
    <row r="20" spans="1:14" s="7" customFormat="1" ht="18" customHeight="1">
      <c r="A20" s="160">
        <v>16</v>
      </c>
      <c r="B20" s="161" t="s">
        <v>339</v>
      </c>
      <c r="C20" s="165" t="s">
        <v>36</v>
      </c>
      <c r="D20" s="165"/>
      <c r="E20" s="165">
        <v>1</v>
      </c>
      <c r="F20" s="165"/>
      <c r="G20" s="165"/>
      <c r="H20" s="162">
        <v>0</v>
      </c>
      <c r="I20" s="162">
        <v>13078</v>
      </c>
      <c r="J20" s="163">
        <f t="shared" si="0"/>
        <v>0</v>
      </c>
      <c r="K20" s="162">
        <v>0</v>
      </c>
      <c r="L20" s="162">
        <v>0</v>
      </c>
      <c r="M20" s="164" t="s">
        <v>0</v>
      </c>
      <c r="N20" s="148"/>
    </row>
    <row r="21" spans="1:14" s="7" customFormat="1" ht="18" customHeight="1">
      <c r="A21" s="160">
        <v>17</v>
      </c>
      <c r="B21" s="161" t="s">
        <v>340</v>
      </c>
      <c r="C21" s="165" t="s">
        <v>154</v>
      </c>
      <c r="D21" s="165"/>
      <c r="E21" s="165"/>
      <c r="F21" s="165"/>
      <c r="G21" s="165"/>
      <c r="H21" s="162"/>
      <c r="I21" s="162"/>
      <c r="J21" s="163"/>
      <c r="K21" s="162"/>
      <c r="L21" s="162"/>
      <c r="M21" s="164"/>
      <c r="N21" s="148"/>
    </row>
    <row r="22" spans="1:14" s="7" customFormat="1" ht="35.25" customHeight="1">
      <c r="A22" s="160">
        <v>18</v>
      </c>
      <c r="B22" s="161" t="s">
        <v>341</v>
      </c>
      <c r="C22" s="165" t="s">
        <v>36</v>
      </c>
      <c r="D22" s="165"/>
      <c r="E22" s="165"/>
      <c r="F22" s="165">
        <v>1</v>
      </c>
      <c r="G22" s="165"/>
      <c r="H22" s="162">
        <v>0</v>
      </c>
      <c r="I22" s="162">
        <v>25777</v>
      </c>
      <c r="J22" s="163">
        <f t="shared" si="0"/>
        <v>0</v>
      </c>
      <c r="K22" s="162">
        <v>0</v>
      </c>
      <c r="L22" s="162">
        <v>0</v>
      </c>
      <c r="M22" s="164" t="s">
        <v>303</v>
      </c>
      <c r="N22" s="148"/>
    </row>
    <row r="23" spans="1:14" s="7" customFormat="1" ht="18" customHeight="1">
      <c r="A23" s="160">
        <v>19</v>
      </c>
      <c r="B23" s="161" t="s">
        <v>342</v>
      </c>
      <c r="C23" s="165" t="s">
        <v>154</v>
      </c>
      <c r="D23" s="165"/>
      <c r="E23" s="165"/>
      <c r="F23" s="165"/>
      <c r="G23" s="165"/>
      <c r="H23" s="162"/>
      <c r="I23" s="162"/>
      <c r="J23" s="163"/>
      <c r="K23" s="162"/>
      <c r="L23" s="162"/>
      <c r="M23" s="164"/>
      <c r="N23" s="148"/>
    </row>
    <row r="24" spans="1:14" s="7" customFormat="1" ht="18" customHeight="1">
      <c r="A24" s="160">
        <v>20</v>
      </c>
      <c r="B24" s="161" t="s">
        <v>343</v>
      </c>
      <c r="C24" s="165" t="s">
        <v>154</v>
      </c>
      <c r="D24" s="165"/>
      <c r="E24" s="165"/>
      <c r="F24" s="165"/>
      <c r="G24" s="165"/>
      <c r="H24" s="162"/>
      <c r="I24" s="162"/>
      <c r="J24" s="163"/>
      <c r="K24" s="162"/>
      <c r="L24" s="162"/>
      <c r="M24" s="164"/>
      <c r="N24" s="148"/>
    </row>
    <row r="25" spans="1:14" s="7" customFormat="1" ht="18" customHeight="1">
      <c r="A25" s="160">
        <v>21</v>
      </c>
      <c r="B25" s="161" t="s">
        <v>344</v>
      </c>
      <c r="C25" s="165" t="s">
        <v>36</v>
      </c>
      <c r="D25" s="165"/>
      <c r="E25" s="165"/>
      <c r="F25" s="165">
        <v>1</v>
      </c>
      <c r="G25" s="165"/>
      <c r="H25" s="162">
        <v>4</v>
      </c>
      <c r="I25" s="162">
        <v>2802</v>
      </c>
      <c r="J25" s="163">
        <f t="shared" si="0"/>
        <v>0.0014275517487508922</v>
      </c>
      <c r="K25" s="162">
        <v>109200</v>
      </c>
      <c r="L25" s="162">
        <f>K25/H25</f>
        <v>27300</v>
      </c>
      <c r="M25" s="164" t="s">
        <v>222</v>
      </c>
      <c r="N25" s="148"/>
    </row>
    <row r="26" spans="1:14" s="7" customFormat="1" ht="18" customHeight="1">
      <c r="A26" s="160">
        <v>22</v>
      </c>
      <c r="B26" s="161" t="s">
        <v>394</v>
      </c>
      <c r="C26" s="165" t="s">
        <v>154</v>
      </c>
      <c r="D26" s="165"/>
      <c r="E26" s="165"/>
      <c r="F26" s="165"/>
      <c r="G26" s="165"/>
      <c r="H26" s="162"/>
      <c r="I26" s="162"/>
      <c r="J26" s="163"/>
      <c r="K26" s="162"/>
      <c r="L26" s="162"/>
      <c r="M26" s="164"/>
      <c r="N26" s="148"/>
    </row>
    <row r="27" spans="1:14" s="7" customFormat="1" ht="18" customHeight="1">
      <c r="A27" s="160">
        <v>23</v>
      </c>
      <c r="B27" s="161" t="s">
        <v>345</v>
      </c>
      <c r="C27" s="165" t="s">
        <v>36</v>
      </c>
      <c r="D27" s="165"/>
      <c r="E27" s="165">
        <v>1</v>
      </c>
      <c r="F27" s="165"/>
      <c r="G27" s="165"/>
      <c r="H27" s="162">
        <v>0</v>
      </c>
      <c r="I27" s="162">
        <v>6310</v>
      </c>
      <c r="J27" s="163">
        <f t="shared" si="0"/>
        <v>0</v>
      </c>
      <c r="K27" s="162">
        <v>0</v>
      </c>
      <c r="L27" s="162">
        <v>0</v>
      </c>
      <c r="M27" s="164" t="s">
        <v>507</v>
      </c>
      <c r="N27" s="148"/>
    </row>
    <row r="28" spans="1:14" s="7" customFormat="1" ht="36.75" customHeight="1">
      <c r="A28" s="160">
        <v>24</v>
      </c>
      <c r="B28" s="161" t="s">
        <v>396</v>
      </c>
      <c r="C28" s="165" t="s">
        <v>36</v>
      </c>
      <c r="D28" s="165"/>
      <c r="E28" s="165">
        <v>1</v>
      </c>
      <c r="F28" s="165"/>
      <c r="G28" s="165"/>
      <c r="H28" s="162">
        <v>0</v>
      </c>
      <c r="I28" s="162">
        <v>5435</v>
      </c>
      <c r="J28" s="163">
        <f t="shared" si="0"/>
        <v>0</v>
      </c>
      <c r="K28" s="162">
        <v>0</v>
      </c>
      <c r="L28" s="162">
        <v>0</v>
      </c>
      <c r="M28" s="164" t="s">
        <v>378</v>
      </c>
      <c r="N28" s="148"/>
    </row>
    <row r="29" spans="1:14" s="7" customFormat="1" ht="18" customHeight="1">
      <c r="A29" s="160">
        <v>25</v>
      </c>
      <c r="B29" s="161" t="s">
        <v>350</v>
      </c>
      <c r="C29" s="165" t="s">
        <v>36</v>
      </c>
      <c r="D29" s="165">
        <v>1</v>
      </c>
      <c r="E29" s="165">
        <v>1</v>
      </c>
      <c r="F29" s="165">
        <v>1</v>
      </c>
      <c r="G29" s="165"/>
      <c r="H29" s="162">
        <v>0</v>
      </c>
      <c r="I29" s="162">
        <v>26631</v>
      </c>
      <c r="J29" s="163">
        <f t="shared" si="0"/>
        <v>0</v>
      </c>
      <c r="K29" s="162">
        <v>0</v>
      </c>
      <c r="L29" s="162">
        <v>0</v>
      </c>
      <c r="M29" s="164"/>
      <c r="N29" s="148"/>
    </row>
    <row r="30" spans="1:14" s="7" customFormat="1" ht="66" customHeight="1">
      <c r="A30" s="160">
        <v>26</v>
      </c>
      <c r="B30" s="161" t="s">
        <v>351</v>
      </c>
      <c r="C30" s="165" t="s">
        <v>36</v>
      </c>
      <c r="D30" s="165"/>
      <c r="E30" s="165"/>
      <c r="F30" s="165">
        <v>1</v>
      </c>
      <c r="G30" s="165"/>
      <c r="H30" s="162">
        <v>1</v>
      </c>
      <c r="I30" s="162">
        <v>25601</v>
      </c>
      <c r="J30" s="163">
        <f t="shared" si="0"/>
        <v>3.906097418069607E-05</v>
      </c>
      <c r="K30" s="162">
        <v>55038</v>
      </c>
      <c r="L30" s="162">
        <f aca="true" t="shared" si="1" ref="L30:L39">K30/H30</f>
        <v>55038</v>
      </c>
      <c r="M30" s="164" t="s">
        <v>174</v>
      </c>
      <c r="N30" s="148"/>
    </row>
    <row r="31" spans="1:14" s="7" customFormat="1" ht="74.25" customHeight="1">
      <c r="A31" s="160">
        <v>27</v>
      </c>
      <c r="B31" s="161" t="s">
        <v>374</v>
      </c>
      <c r="C31" s="165" t="s">
        <v>36</v>
      </c>
      <c r="D31" s="165"/>
      <c r="E31" s="165">
        <v>1</v>
      </c>
      <c r="F31" s="165">
        <v>1</v>
      </c>
      <c r="G31" s="165"/>
      <c r="H31" s="162">
        <v>5</v>
      </c>
      <c r="I31" s="162">
        <v>9171</v>
      </c>
      <c r="J31" s="163">
        <f t="shared" si="0"/>
        <v>0.0005451968160505942</v>
      </c>
      <c r="K31" s="162">
        <v>28245</v>
      </c>
      <c r="L31" s="162">
        <f t="shared" si="1"/>
        <v>5649</v>
      </c>
      <c r="M31" s="164" t="s">
        <v>212</v>
      </c>
      <c r="N31" s="148"/>
    </row>
    <row r="32" spans="1:14" s="7" customFormat="1" ht="49.5" customHeight="1">
      <c r="A32" s="160">
        <v>28</v>
      </c>
      <c r="B32" s="161" t="s">
        <v>417</v>
      </c>
      <c r="C32" s="165" t="s">
        <v>36</v>
      </c>
      <c r="D32" s="165"/>
      <c r="E32" s="165">
        <v>1</v>
      </c>
      <c r="F32" s="165"/>
      <c r="G32" s="165"/>
      <c r="H32" s="162">
        <v>7</v>
      </c>
      <c r="I32" s="209">
        <v>61798</v>
      </c>
      <c r="J32" s="163">
        <f t="shared" si="0"/>
        <v>0.00011327227418363053</v>
      </c>
      <c r="K32" s="209" t="s">
        <v>6</v>
      </c>
      <c r="L32" s="162"/>
      <c r="M32" s="164" t="s">
        <v>11</v>
      </c>
      <c r="N32" s="148"/>
    </row>
    <row r="33" spans="1:14" s="7" customFormat="1" ht="74.25" customHeight="1">
      <c r="A33" s="160">
        <v>29</v>
      </c>
      <c r="B33" s="161" t="s">
        <v>352</v>
      </c>
      <c r="C33" s="165" t="s">
        <v>36</v>
      </c>
      <c r="D33" s="165"/>
      <c r="E33" s="165">
        <v>1</v>
      </c>
      <c r="F33" s="165"/>
      <c r="G33" s="165"/>
      <c r="H33" s="162"/>
      <c r="I33" s="162">
        <v>42099</v>
      </c>
      <c r="J33" s="163">
        <f t="shared" si="0"/>
        <v>0</v>
      </c>
      <c r="K33" s="162"/>
      <c r="L33" s="162" t="e">
        <f t="shared" si="1"/>
        <v>#DIV/0!</v>
      </c>
      <c r="M33" s="164" t="s">
        <v>300</v>
      </c>
      <c r="N33" s="148"/>
    </row>
    <row r="34" spans="1:14" s="7" customFormat="1" ht="63.75" customHeight="1">
      <c r="A34" s="160">
        <v>30</v>
      </c>
      <c r="B34" s="161" t="s">
        <v>353</v>
      </c>
      <c r="C34" s="165" t="s">
        <v>36</v>
      </c>
      <c r="D34" s="165"/>
      <c r="E34" s="165"/>
      <c r="F34" s="165">
        <v>1</v>
      </c>
      <c r="G34" s="165"/>
      <c r="H34" s="162">
        <v>3</v>
      </c>
      <c r="I34" s="209">
        <v>22530</v>
      </c>
      <c r="J34" s="163">
        <f t="shared" si="0"/>
        <v>0.00013315579227696404</v>
      </c>
      <c r="K34" s="162">
        <v>127786</v>
      </c>
      <c r="L34" s="162">
        <f t="shared" si="1"/>
        <v>42595.333333333336</v>
      </c>
      <c r="M34" s="164" t="s">
        <v>517</v>
      </c>
      <c r="N34" s="146"/>
    </row>
    <row r="35" spans="1:14" s="7" customFormat="1" ht="30" customHeight="1">
      <c r="A35" s="160">
        <v>31</v>
      </c>
      <c r="B35" s="161" t="s">
        <v>418</v>
      </c>
      <c r="C35" s="165" t="s">
        <v>36</v>
      </c>
      <c r="D35" s="165"/>
      <c r="E35" s="165"/>
      <c r="F35" s="165">
        <v>1</v>
      </c>
      <c r="G35" s="165"/>
      <c r="H35" s="162">
        <v>4</v>
      </c>
      <c r="I35" s="162">
        <v>11055</v>
      </c>
      <c r="J35" s="163">
        <f t="shared" si="0"/>
        <v>0.0003618272274988693</v>
      </c>
      <c r="K35" s="162">
        <v>1092089</v>
      </c>
      <c r="L35" s="162">
        <f t="shared" si="1"/>
        <v>273022.25</v>
      </c>
      <c r="M35" s="164" t="s">
        <v>176</v>
      </c>
      <c r="N35" s="148"/>
    </row>
    <row r="36" spans="1:14" s="7" customFormat="1" ht="18" customHeight="1">
      <c r="A36" s="160">
        <v>32</v>
      </c>
      <c r="B36" s="161" t="s">
        <v>354</v>
      </c>
      <c r="C36" s="165" t="s">
        <v>36</v>
      </c>
      <c r="D36" s="165"/>
      <c r="E36" s="165"/>
      <c r="F36" s="165">
        <v>1</v>
      </c>
      <c r="G36" s="165">
        <v>1</v>
      </c>
      <c r="H36" s="162">
        <v>3</v>
      </c>
      <c r="I36" s="162">
        <v>22913</v>
      </c>
      <c r="J36" s="163">
        <f t="shared" si="0"/>
        <v>0.0001309300397154454</v>
      </c>
      <c r="K36" s="209">
        <v>1609647</v>
      </c>
      <c r="L36" s="162">
        <f t="shared" si="1"/>
        <v>536549</v>
      </c>
      <c r="M36" s="164" t="s">
        <v>243</v>
      </c>
      <c r="N36" s="148"/>
    </row>
    <row r="37" spans="1:14" s="7" customFormat="1" ht="70.5" customHeight="1">
      <c r="A37" s="160">
        <v>33</v>
      </c>
      <c r="B37" s="161" t="s">
        <v>355</v>
      </c>
      <c r="C37" s="165" t="s">
        <v>36</v>
      </c>
      <c r="D37" s="165"/>
      <c r="E37" s="165"/>
      <c r="F37" s="165">
        <v>1</v>
      </c>
      <c r="G37" s="165"/>
      <c r="H37" s="162"/>
      <c r="I37" s="162">
        <v>19354</v>
      </c>
      <c r="J37" s="163">
        <f t="shared" si="0"/>
        <v>0</v>
      </c>
      <c r="K37" s="162"/>
      <c r="L37" s="162" t="e">
        <f t="shared" si="1"/>
        <v>#DIV/0!</v>
      </c>
      <c r="M37" s="164" t="s">
        <v>356</v>
      </c>
      <c r="N37" s="148"/>
    </row>
    <row r="38" spans="1:14" s="7" customFormat="1" ht="18" customHeight="1">
      <c r="A38" s="160">
        <v>34</v>
      </c>
      <c r="B38" s="161" t="s">
        <v>357</v>
      </c>
      <c r="C38" s="165" t="s">
        <v>36</v>
      </c>
      <c r="D38" s="165"/>
      <c r="E38" s="165"/>
      <c r="F38" s="165">
        <v>1</v>
      </c>
      <c r="G38" s="165"/>
      <c r="H38" s="162">
        <v>2</v>
      </c>
      <c r="I38" s="162">
        <v>10788</v>
      </c>
      <c r="J38" s="163">
        <f t="shared" si="0"/>
        <v>0.0001853911753800519</v>
      </c>
      <c r="K38" s="162">
        <v>443247</v>
      </c>
      <c r="L38" s="162">
        <f t="shared" si="1"/>
        <v>221623.5</v>
      </c>
      <c r="M38" s="164" t="s">
        <v>346</v>
      </c>
      <c r="N38" s="148"/>
    </row>
    <row r="39" spans="1:14" s="7" customFormat="1" ht="51" customHeight="1">
      <c r="A39" s="160">
        <v>35</v>
      </c>
      <c r="B39" s="161" t="s">
        <v>358</v>
      </c>
      <c r="C39" s="165" t="s">
        <v>36</v>
      </c>
      <c r="D39" s="165"/>
      <c r="E39" s="165">
        <v>1</v>
      </c>
      <c r="F39" s="165"/>
      <c r="G39" s="165"/>
      <c r="H39" s="162">
        <v>35</v>
      </c>
      <c r="I39" s="162">
        <v>18302</v>
      </c>
      <c r="J39" s="163">
        <f t="shared" si="0"/>
        <v>0.0019123593049939897</v>
      </c>
      <c r="K39" s="162">
        <v>113699</v>
      </c>
      <c r="L39" s="162">
        <f t="shared" si="1"/>
        <v>3248.542857142857</v>
      </c>
      <c r="M39" s="164" t="s">
        <v>359</v>
      </c>
      <c r="N39" s="148"/>
    </row>
    <row r="40" spans="1:14" s="7" customFormat="1" ht="30" customHeight="1">
      <c r="A40" s="160">
        <v>36</v>
      </c>
      <c r="B40" s="161" t="s">
        <v>360</v>
      </c>
      <c r="C40" s="165" t="s">
        <v>36</v>
      </c>
      <c r="D40" s="165"/>
      <c r="E40" s="165">
        <v>1</v>
      </c>
      <c r="F40" s="165"/>
      <c r="G40" s="165"/>
      <c r="H40" s="162">
        <v>0</v>
      </c>
      <c r="I40" s="162">
        <v>17672</v>
      </c>
      <c r="J40" s="163">
        <f t="shared" si="0"/>
        <v>0</v>
      </c>
      <c r="K40" s="162">
        <v>0</v>
      </c>
      <c r="L40" s="162">
        <v>0</v>
      </c>
      <c r="M40" s="164" t="s">
        <v>361</v>
      </c>
      <c r="N40" s="148"/>
    </row>
    <row r="41" spans="1:14" s="7" customFormat="1" ht="74.25" customHeight="1">
      <c r="A41" s="160">
        <v>37</v>
      </c>
      <c r="B41" s="161" t="s">
        <v>362</v>
      </c>
      <c r="C41" s="165" t="s">
        <v>36</v>
      </c>
      <c r="D41" s="165">
        <v>1</v>
      </c>
      <c r="E41" s="165"/>
      <c r="F41" s="165">
        <v>1</v>
      </c>
      <c r="G41" s="165"/>
      <c r="H41" s="162">
        <v>0</v>
      </c>
      <c r="I41" s="162">
        <v>8709</v>
      </c>
      <c r="J41" s="163">
        <f t="shared" si="0"/>
        <v>0</v>
      </c>
      <c r="K41" s="162">
        <v>0</v>
      </c>
      <c r="L41" s="162">
        <v>0</v>
      </c>
      <c r="M41" s="164" t="s">
        <v>98</v>
      </c>
      <c r="N41" s="148"/>
    </row>
    <row r="42" spans="1:14" s="7" customFormat="1" ht="30" customHeight="1">
      <c r="A42" s="160">
        <v>38</v>
      </c>
      <c r="B42" s="161" t="s">
        <v>391</v>
      </c>
      <c r="C42" s="165" t="s">
        <v>36</v>
      </c>
      <c r="D42" s="165">
        <v>1</v>
      </c>
      <c r="E42" s="165"/>
      <c r="F42" s="165">
        <v>1</v>
      </c>
      <c r="G42" s="165"/>
      <c r="H42" s="162">
        <v>0</v>
      </c>
      <c r="I42" s="162">
        <v>2465</v>
      </c>
      <c r="J42" s="163">
        <v>0</v>
      </c>
      <c r="K42" s="162">
        <v>0</v>
      </c>
      <c r="L42" s="162">
        <v>0</v>
      </c>
      <c r="M42" s="164" t="s">
        <v>157</v>
      </c>
      <c r="N42" s="148"/>
    </row>
    <row r="43" spans="1:14" s="7" customFormat="1" ht="18" customHeight="1">
      <c r="A43" s="160">
        <v>39</v>
      </c>
      <c r="B43" s="161" t="s">
        <v>363</v>
      </c>
      <c r="C43" s="165" t="s">
        <v>36</v>
      </c>
      <c r="D43" s="165"/>
      <c r="E43" s="165">
        <v>1</v>
      </c>
      <c r="F43" s="165">
        <v>1</v>
      </c>
      <c r="G43" s="165"/>
      <c r="H43" s="162">
        <v>0</v>
      </c>
      <c r="I43" s="162">
        <v>2019</v>
      </c>
      <c r="J43" s="163">
        <f t="shared" si="0"/>
        <v>0</v>
      </c>
      <c r="K43" s="162">
        <v>0</v>
      </c>
      <c r="L43" s="162">
        <v>0</v>
      </c>
      <c r="M43" s="164"/>
      <c r="N43" s="148"/>
    </row>
    <row r="44" spans="1:14" s="7" customFormat="1" ht="18" customHeight="1">
      <c r="A44" s="160">
        <v>40</v>
      </c>
      <c r="B44" s="161" t="s">
        <v>392</v>
      </c>
      <c r="C44" s="165" t="s">
        <v>38</v>
      </c>
      <c r="D44" s="165"/>
      <c r="E44" s="165">
        <v>1</v>
      </c>
      <c r="F44" s="165"/>
      <c r="G44" s="165"/>
      <c r="H44" s="162">
        <v>0</v>
      </c>
      <c r="I44" s="162">
        <v>1068</v>
      </c>
      <c r="J44" s="163">
        <f t="shared" si="0"/>
        <v>0</v>
      </c>
      <c r="K44" s="162">
        <v>0</v>
      </c>
      <c r="L44" s="162">
        <v>0</v>
      </c>
      <c r="M44" s="164"/>
      <c r="N44" s="148"/>
    </row>
    <row r="45" spans="1:14" s="7" customFormat="1" ht="139.5" customHeight="1">
      <c r="A45" s="160">
        <v>41</v>
      </c>
      <c r="B45" s="161" t="s">
        <v>419</v>
      </c>
      <c r="C45" s="165" t="s">
        <v>36</v>
      </c>
      <c r="D45" s="165"/>
      <c r="E45" s="165">
        <v>1</v>
      </c>
      <c r="F45" s="165"/>
      <c r="G45" s="165"/>
      <c r="H45" s="494"/>
      <c r="I45" s="209">
        <v>88180</v>
      </c>
      <c r="J45" s="163">
        <f t="shared" si="0"/>
        <v>0</v>
      </c>
      <c r="K45" s="494"/>
      <c r="L45" s="162" t="e">
        <f>K45/H45</f>
        <v>#DIV/0!</v>
      </c>
      <c r="M45" s="164" t="s">
        <v>230</v>
      </c>
      <c r="N45" s="148"/>
    </row>
    <row r="46" spans="1:14" s="7" customFormat="1" ht="31.5" customHeight="1">
      <c r="A46" s="160">
        <v>42</v>
      </c>
      <c r="B46" s="161" t="s">
        <v>364</v>
      </c>
      <c r="C46" s="165" t="s">
        <v>36</v>
      </c>
      <c r="D46" s="165"/>
      <c r="E46" s="165"/>
      <c r="F46" s="165">
        <v>1</v>
      </c>
      <c r="G46" s="165"/>
      <c r="H46" s="162">
        <v>3624</v>
      </c>
      <c r="I46" s="162">
        <v>46465</v>
      </c>
      <c r="J46" s="163">
        <f t="shared" si="0"/>
        <v>0.07799418917464758</v>
      </c>
      <c r="K46" s="209">
        <v>83974657</v>
      </c>
      <c r="L46" s="162">
        <f>K46/H46</f>
        <v>23171.814845474615</v>
      </c>
      <c r="M46" s="164" t="s">
        <v>365</v>
      </c>
      <c r="N46" s="148"/>
    </row>
    <row r="47" spans="1:14" s="7" customFormat="1" ht="55.5" customHeight="1">
      <c r="A47" s="160">
        <v>43</v>
      </c>
      <c r="B47" s="161" t="s">
        <v>366</v>
      </c>
      <c r="C47" s="165" t="s">
        <v>36</v>
      </c>
      <c r="D47" s="165"/>
      <c r="E47" s="165">
        <v>1</v>
      </c>
      <c r="F47" s="165"/>
      <c r="G47" s="165"/>
      <c r="H47" s="162">
        <v>35</v>
      </c>
      <c r="I47" s="162">
        <v>11598</v>
      </c>
      <c r="J47" s="163">
        <f t="shared" si="0"/>
        <v>0.0030177616830488014</v>
      </c>
      <c r="K47" s="162">
        <v>10000000</v>
      </c>
      <c r="L47" s="162">
        <f>K47/H47</f>
        <v>285714.28571428574</v>
      </c>
      <c r="M47" s="164" t="s">
        <v>367</v>
      </c>
      <c r="N47" s="148"/>
    </row>
    <row r="48" spans="1:13" ht="18" thickBot="1">
      <c r="A48" s="35"/>
      <c r="B48" s="71" t="s">
        <v>436</v>
      </c>
      <c r="C48" s="70">
        <f aca="true" t="shared" si="2" ref="C48:K48">SUM(C5:C47)</f>
        <v>0</v>
      </c>
      <c r="D48" s="65">
        <f t="shared" si="2"/>
        <v>6</v>
      </c>
      <c r="E48" s="65">
        <f t="shared" si="2"/>
        <v>22</v>
      </c>
      <c r="F48" s="65">
        <f t="shared" si="2"/>
        <v>22</v>
      </c>
      <c r="G48" s="65">
        <f t="shared" si="2"/>
        <v>4</v>
      </c>
      <c r="H48" s="66">
        <f t="shared" si="2"/>
        <v>4561</v>
      </c>
      <c r="I48" s="66">
        <f t="shared" si="2"/>
        <v>1441628</v>
      </c>
      <c r="J48" s="67">
        <f t="shared" si="0"/>
        <v>0.003163784277219921</v>
      </c>
      <c r="K48" s="66">
        <f t="shared" si="2"/>
        <v>129998382</v>
      </c>
      <c r="L48" s="68">
        <f>K48/H48</f>
        <v>28502.16663012497</v>
      </c>
      <c r="M48" s="69"/>
    </row>
  </sheetData>
  <sheetProtection/>
  <mergeCells count="11">
    <mergeCell ref="B1:M1"/>
    <mergeCell ref="D3:G3"/>
    <mergeCell ref="H3:H4"/>
    <mergeCell ref="I3:I4"/>
    <mergeCell ref="J3:J4"/>
    <mergeCell ref="A2:A4"/>
    <mergeCell ref="B2:B4"/>
    <mergeCell ref="C2:M2"/>
    <mergeCell ref="K3:K4"/>
    <mergeCell ref="L3:L4"/>
    <mergeCell ref="M3:M4"/>
  </mergeCells>
  <printOptions/>
  <pageMargins left="0.5905511811023623" right="0.2755905511811024" top="0.5511811023622047" bottom="0.3937007874015748" header="0.35433070866141736" footer="0.1968503937007874"/>
  <pageSetup fitToHeight="2"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zoomScalePageLayoutView="0" workbookViewId="0" topLeftCell="A1">
      <pane xSplit="1" ySplit="4" topLeftCell="E5" activePane="bottomRight" state="frozen"/>
      <selection pane="topLeft" activeCell="A1" sqref="A1"/>
      <selection pane="topRight" activeCell="C1" sqref="C1"/>
      <selection pane="bottomLeft" activeCell="A5" sqref="A5"/>
      <selection pane="bottomRight" activeCell="S9" sqref="S9"/>
    </sheetView>
  </sheetViews>
  <sheetFormatPr defaultColWidth="9.00390625" defaultRowHeight="13.5"/>
  <cols>
    <col min="1" max="1" width="9.75390625" style="1" customWidth="1"/>
    <col min="2" max="2" width="9.50390625" style="1" customWidth="1"/>
    <col min="3" max="3" width="7.75390625" style="1" customWidth="1"/>
    <col min="4" max="5" width="7.25390625" style="0" customWidth="1"/>
    <col min="6" max="6" width="7.875" style="0" customWidth="1"/>
    <col min="7" max="7" width="8.00390625" style="0" customWidth="1"/>
    <col min="8" max="8" width="8.125" style="0" customWidth="1"/>
    <col min="9" max="9" width="8.00390625" style="0" customWidth="1"/>
    <col min="10" max="10" width="9.125" style="0" customWidth="1"/>
    <col min="11" max="11" width="8.125" style="0" customWidth="1"/>
    <col min="12" max="12" width="7.50390625" style="0" customWidth="1"/>
    <col min="13" max="13" width="7.75390625" style="0" customWidth="1"/>
    <col min="14" max="14" width="7.125" style="0" customWidth="1"/>
    <col min="15" max="15" width="7.50390625" style="0" customWidth="1"/>
    <col min="16" max="16" width="8.00390625" style="0" customWidth="1"/>
    <col min="17" max="17" width="6.75390625" style="0" customWidth="1"/>
    <col min="18" max="18" width="7.125" style="0" customWidth="1"/>
    <col min="19" max="19" width="6.375" style="217" customWidth="1"/>
  </cols>
  <sheetData>
    <row r="1" spans="1:18" ht="21" customHeight="1">
      <c r="A1" s="84"/>
      <c r="B1" s="566" t="s">
        <v>166</v>
      </c>
      <c r="C1" s="566"/>
      <c r="D1" s="566"/>
      <c r="E1" s="566"/>
      <c r="F1" s="566"/>
      <c r="G1" s="566"/>
      <c r="H1" s="566"/>
      <c r="I1" s="567"/>
      <c r="J1" s="567"/>
      <c r="K1" s="567"/>
      <c r="L1" s="567"/>
      <c r="M1" s="567"/>
      <c r="N1" s="567"/>
      <c r="Q1" s="85"/>
      <c r="R1" s="83"/>
    </row>
    <row r="2" spans="1:18" ht="17.25" customHeight="1" thickBot="1">
      <c r="A2" s="84"/>
      <c r="B2" s="84"/>
      <c r="C2" s="84"/>
      <c r="D2" s="94"/>
      <c r="E2" s="94"/>
      <c r="F2" s="639" t="s">
        <v>124</v>
      </c>
      <c r="G2" s="640"/>
      <c r="H2" s="640"/>
      <c r="I2" s="640"/>
      <c r="J2" s="640"/>
      <c r="K2" s="640"/>
      <c r="L2" s="93"/>
      <c r="M2" s="86"/>
      <c r="N2" s="86"/>
      <c r="O2" s="86"/>
      <c r="P2" s="86"/>
      <c r="Q2" s="86"/>
      <c r="R2" s="83"/>
    </row>
    <row r="3" spans="1:18" ht="16.5" customHeight="1">
      <c r="A3" s="646"/>
      <c r="B3" s="101" t="s">
        <v>250</v>
      </c>
      <c r="C3" s="641" t="s">
        <v>251</v>
      </c>
      <c r="D3" s="642"/>
      <c r="E3" s="643"/>
      <c r="F3" s="641" t="s">
        <v>275</v>
      </c>
      <c r="G3" s="642"/>
      <c r="H3" s="642"/>
      <c r="I3" s="648" t="s">
        <v>260</v>
      </c>
      <c r="J3" s="641" t="s">
        <v>254</v>
      </c>
      <c r="K3" s="642"/>
      <c r="L3" s="642"/>
      <c r="M3" s="645" t="s">
        <v>255</v>
      </c>
      <c r="N3" s="642"/>
      <c r="O3" s="643"/>
      <c r="P3" s="641" t="s">
        <v>256</v>
      </c>
      <c r="Q3" s="642"/>
      <c r="R3" s="644"/>
    </row>
    <row r="4" spans="1:18" ht="29.25" customHeight="1" thickBot="1">
      <c r="A4" s="647"/>
      <c r="B4" s="102" t="s">
        <v>153</v>
      </c>
      <c r="C4" s="100" t="s">
        <v>252</v>
      </c>
      <c r="D4" s="95" t="s">
        <v>253</v>
      </c>
      <c r="E4" s="104" t="s">
        <v>470</v>
      </c>
      <c r="F4" s="100" t="s">
        <v>252</v>
      </c>
      <c r="G4" s="95" t="s">
        <v>253</v>
      </c>
      <c r="H4" s="106" t="s">
        <v>470</v>
      </c>
      <c r="I4" s="649"/>
      <c r="J4" s="100" t="s">
        <v>252</v>
      </c>
      <c r="K4" s="95" t="s">
        <v>253</v>
      </c>
      <c r="L4" s="106" t="s">
        <v>470</v>
      </c>
      <c r="M4" s="103" t="s">
        <v>252</v>
      </c>
      <c r="N4" s="95" t="s">
        <v>253</v>
      </c>
      <c r="O4" s="104" t="s">
        <v>470</v>
      </c>
      <c r="P4" s="100" t="s">
        <v>252</v>
      </c>
      <c r="Q4" s="95" t="s">
        <v>253</v>
      </c>
      <c r="R4" s="96" t="s">
        <v>470</v>
      </c>
    </row>
    <row r="5" spans="1:19" s="7" customFormat="1" ht="16.5" customHeight="1">
      <c r="A5" s="569" t="s">
        <v>313</v>
      </c>
      <c r="B5" s="405">
        <f>C5+F5+J5+M5+P5</f>
        <v>484610</v>
      </c>
      <c r="C5" s="406">
        <v>315613</v>
      </c>
      <c r="D5" s="407">
        <f>C5/B5</f>
        <v>0.6512721569922205</v>
      </c>
      <c r="E5" s="408"/>
      <c r="F5" s="406">
        <v>93453</v>
      </c>
      <c r="G5" s="407">
        <f>F5/B5</f>
        <v>0.19284166649470708</v>
      </c>
      <c r="H5" s="409"/>
      <c r="I5" s="410">
        <f>(C5+F5)/B5</f>
        <v>0.8441138234869277</v>
      </c>
      <c r="J5" s="411">
        <v>38823</v>
      </c>
      <c r="K5" s="412">
        <f>J5/B5</f>
        <v>0.08011184251253585</v>
      </c>
      <c r="L5" s="408"/>
      <c r="M5" s="411">
        <v>15875</v>
      </c>
      <c r="N5" s="407">
        <f>M5/B5</f>
        <v>0.03275830048905305</v>
      </c>
      <c r="O5" s="408"/>
      <c r="P5" s="411">
        <v>20846</v>
      </c>
      <c r="Q5" s="412">
        <f>P5/B5</f>
        <v>0.04301603351148346</v>
      </c>
      <c r="R5" s="408"/>
      <c r="S5" s="575"/>
    </row>
    <row r="6" spans="1:19" s="7" customFormat="1" ht="13.5" customHeight="1">
      <c r="A6" s="570" t="s">
        <v>398</v>
      </c>
      <c r="B6" s="380"/>
      <c r="C6" s="391"/>
      <c r="D6" s="285"/>
      <c r="E6" s="389"/>
      <c r="F6" s="390"/>
      <c r="G6" s="287"/>
      <c r="H6" s="288"/>
      <c r="I6" s="289"/>
      <c r="J6" s="390"/>
      <c r="K6" s="287"/>
      <c r="L6" s="389"/>
      <c r="M6" s="390"/>
      <c r="N6" s="285"/>
      <c r="O6" s="389"/>
      <c r="P6" s="390"/>
      <c r="Q6" s="287"/>
      <c r="R6" s="389"/>
      <c r="S6" s="575" t="s">
        <v>6</v>
      </c>
    </row>
    <row r="7" spans="1:19" s="7" customFormat="1" ht="13.5" customHeight="1">
      <c r="A7" s="571" t="s">
        <v>399</v>
      </c>
      <c r="B7" s="380"/>
      <c r="C7" s="376"/>
      <c r="D7" s="285"/>
      <c r="E7" s="286"/>
      <c r="F7" s="284"/>
      <c r="G7" s="287"/>
      <c r="H7" s="288"/>
      <c r="I7" s="289"/>
      <c r="J7" s="284"/>
      <c r="K7" s="287"/>
      <c r="L7" s="286"/>
      <c r="M7" s="284"/>
      <c r="N7" s="285"/>
      <c r="O7" s="286"/>
      <c r="P7" s="284"/>
      <c r="Q7" s="287"/>
      <c r="R7" s="290"/>
      <c r="S7" s="575" t="s">
        <v>247</v>
      </c>
    </row>
    <row r="8" spans="1:19" s="7" customFormat="1" ht="13.5" customHeight="1">
      <c r="A8" s="571" t="s">
        <v>386</v>
      </c>
      <c r="B8" s="380"/>
      <c r="C8" s="376"/>
      <c r="D8" s="285"/>
      <c r="E8" s="286"/>
      <c r="F8" s="284"/>
      <c r="G8" s="287"/>
      <c r="H8" s="288"/>
      <c r="I8" s="289"/>
      <c r="J8" s="284"/>
      <c r="K8" s="287"/>
      <c r="L8" s="286"/>
      <c r="M8" s="284"/>
      <c r="N8" s="285"/>
      <c r="O8" s="286"/>
      <c r="P8" s="284"/>
      <c r="Q8" s="287"/>
      <c r="R8" s="290"/>
      <c r="S8" s="575" t="s">
        <v>19</v>
      </c>
    </row>
    <row r="9" spans="1:19" s="7" customFormat="1" ht="13.5" customHeight="1">
      <c r="A9" s="571" t="s">
        <v>388</v>
      </c>
      <c r="B9" s="380">
        <f>C9+F9+J9+M9+P9</f>
        <v>2030</v>
      </c>
      <c r="C9" s="376">
        <v>1158</v>
      </c>
      <c r="D9" s="285">
        <f>C9/B9</f>
        <v>0.5704433497536946</v>
      </c>
      <c r="E9" s="286"/>
      <c r="F9" s="284">
        <v>490</v>
      </c>
      <c r="G9" s="287">
        <f>F9/B9</f>
        <v>0.2413793103448276</v>
      </c>
      <c r="H9" s="288"/>
      <c r="I9" s="289">
        <f>(C9+F9)/B9</f>
        <v>0.8118226600985222</v>
      </c>
      <c r="J9" s="284">
        <v>209</v>
      </c>
      <c r="K9" s="287">
        <f>J9/B9</f>
        <v>0.10295566502463054</v>
      </c>
      <c r="L9" s="286"/>
      <c r="M9" s="284">
        <v>91</v>
      </c>
      <c r="N9" s="285">
        <f>M9/B9</f>
        <v>0.04482758620689655</v>
      </c>
      <c r="O9" s="286"/>
      <c r="P9" s="284">
        <v>82</v>
      </c>
      <c r="Q9" s="287">
        <f>P9/B9</f>
        <v>0.04039408866995074</v>
      </c>
      <c r="R9" s="290"/>
      <c r="S9" s="575"/>
    </row>
    <row r="10" spans="1:19" s="7" customFormat="1" ht="13.5" customHeight="1">
      <c r="A10" s="571" t="s">
        <v>400</v>
      </c>
      <c r="B10" s="380">
        <f>C10+F10+J10+M10+P10</f>
        <v>20554</v>
      </c>
      <c r="C10" s="376">
        <v>8959</v>
      </c>
      <c r="D10" s="285">
        <f>C10/B10</f>
        <v>0.4358762284713438</v>
      </c>
      <c r="E10" s="286">
        <v>0.8336</v>
      </c>
      <c r="F10" s="284">
        <v>4820</v>
      </c>
      <c r="G10" s="287">
        <f>F10/B10</f>
        <v>0.23450423275274887</v>
      </c>
      <c r="H10" s="288">
        <v>0.8942</v>
      </c>
      <c r="I10" s="289">
        <f>(C10+F10)/B10</f>
        <v>0.6703804612240927</v>
      </c>
      <c r="J10" s="284">
        <v>2679</v>
      </c>
      <c r="K10" s="287">
        <f>J10/B10</f>
        <v>0.13033959326651748</v>
      </c>
      <c r="L10" s="286">
        <v>0.8831</v>
      </c>
      <c r="M10" s="284">
        <v>1418</v>
      </c>
      <c r="N10" s="285">
        <f>M10/B10</f>
        <v>0.06898900457331907</v>
      </c>
      <c r="O10" s="286">
        <v>0.9193</v>
      </c>
      <c r="P10" s="284">
        <v>2678</v>
      </c>
      <c r="Q10" s="287">
        <f>P10/B10</f>
        <v>0.13029094093607083</v>
      </c>
      <c r="R10" s="290">
        <v>0.9441</v>
      </c>
      <c r="S10" s="575"/>
    </row>
    <row r="11" spans="1:19" s="7" customFormat="1" ht="13.5" customHeight="1">
      <c r="A11" s="571" t="s">
        <v>401</v>
      </c>
      <c r="B11" s="380"/>
      <c r="C11" s="376"/>
      <c r="D11" s="285"/>
      <c r="E11" s="286"/>
      <c r="F11" s="284"/>
      <c r="G11" s="287"/>
      <c r="H11" s="288"/>
      <c r="I11" s="289"/>
      <c r="J11" s="284"/>
      <c r="K11" s="287"/>
      <c r="L11" s="286"/>
      <c r="M11" s="284"/>
      <c r="N11" s="285"/>
      <c r="O11" s="286"/>
      <c r="P11" s="284"/>
      <c r="Q11" s="287"/>
      <c r="R11" s="290"/>
      <c r="S11" s="575" t="s">
        <v>247</v>
      </c>
    </row>
    <row r="12" spans="1:19" s="7" customFormat="1" ht="13.5" customHeight="1">
      <c r="A12" s="571" t="s">
        <v>389</v>
      </c>
      <c r="B12" s="380">
        <f>C12+F12+J12+M12+P12</f>
        <v>4812</v>
      </c>
      <c r="C12" s="376">
        <v>3106</v>
      </c>
      <c r="D12" s="285">
        <f>C12/B12</f>
        <v>0.6454696591853699</v>
      </c>
      <c r="E12" s="286"/>
      <c r="F12" s="284">
        <v>938</v>
      </c>
      <c r="G12" s="287">
        <f aca="true" t="shared" si="0" ref="G12:G21">F12/B12</f>
        <v>0.19492934330839568</v>
      </c>
      <c r="H12" s="288"/>
      <c r="I12" s="289">
        <f aca="true" t="shared" si="1" ref="I12:I19">(C12+F12)/B12</f>
        <v>0.8403990024937655</v>
      </c>
      <c r="J12" s="284">
        <v>414</v>
      </c>
      <c r="K12" s="287">
        <f aca="true" t="shared" si="2" ref="K12:K19">J12/B12</f>
        <v>0.08603491271820449</v>
      </c>
      <c r="L12" s="286"/>
      <c r="M12" s="284">
        <v>189</v>
      </c>
      <c r="N12" s="285">
        <f aca="true" t="shared" si="3" ref="N12:N19">M12/B12</f>
        <v>0.03927680798004988</v>
      </c>
      <c r="O12" s="286"/>
      <c r="P12" s="284">
        <v>165</v>
      </c>
      <c r="Q12" s="287">
        <f aca="true" t="shared" si="4" ref="Q12:Q22">P12/B12</f>
        <v>0.03428927680798005</v>
      </c>
      <c r="R12" s="78"/>
      <c r="S12" s="575"/>
    </row>
    <row r="13" spans="1:19" s="7" customFormat="1" ht="13.5" customHeight="1">
      <c r="A13" s="571" t="s">
        <v>402</v>
      </c>
      <c r="B13" s="380">
        <f>C13+F13+J13+M13+P13</f>
        <v>39688</v>
      </c>
      <c r="C13" s="376">
        <v>21522</v>
      </c>
      <c r="D13" s="285">
        <f>C13/B13</f>
        <v>0.5422797823019553</v>
      </c>
      <c r="E13" s="286"/>
      <c r="F13" s="284">
        <v>9447</v>
      </c>
      <c r="G13" s="287">
        <f t="shared" si="0"/>
        <v>0.23803164684539407</v>
      </c>
      <c r="H13" s="288"/>
      <c r="I13" s="289">
        <f t="shared" si="1"/>
        <v>0.7803114291473493</v>
      </c>
      <c r="J13" s="284">
        <v>4403</v>
      </c>
      <c r="K13" s="287">
        <f t="shared" si="2"/>
        <v>0.11094033460995767</v>
      </c>
      <c r="L13" s="286"/>
      <c r="M13" s="284">
        <v>1905</v>
      </c>
      <c r="N13" s="285">
        <f t="shared" si="3"/>
        <v>0.04799939528320903</v>
      </c>
      <c r="O13" s="286"/>
      <c r="P13" s="284">
        <v>2411</v>
      </c>
      <c r="Q13" s="287">
        <f t="shared" si="4"/>
        <v>0.06074884095948398</v>
      </c>
      <c r="R13" s="290"/>
      <c r="S13" s="575"/>
    </row>
    <row r="14" spans="1:19" s="7" customFormat="1" ht="13.5" customHeight="1">
      <c r="A14" s="571" t="s">
        <v>403</v>
      </c>
      <c r="B14" s="380">
        <f>C14+F14+J14+M14+P14</f>
        <v>0</v>
      </c>
      <c r="C14" s="376"/>
      <c r="D14" s="285"/>
      <c r="E14" s="286"/>
      <c r="F14" s="284"/>
      <c r="G14" s="287"/>
      <c r="H14" s="288"/>
      <c r="I14" s="289"/>
      <c r="J14" s="284"/>
      <c r="K14" s="287"/>
      <c r="L14" s="286"/>
      <c r="M14" s="284"/>
      <c r="N14" s="285"/>
      <c r="O14" s="286"/>
      <c r="P14" s="284"/>
      <c r="Q14" s="287"/>
      <c r="R14" s="290"/>
      <c r="S14" s="575" t="s">
        <v>120</v>
      </c>
    </row>
    <row r="15" spans="1:19" s="7" customFormat="1" ht="13.5" customHeight="1">
      <c r="A15" s="571" t="s">
        <v>412</v>
      </c>
      <c r="B15" s="380">
        <f aca="true" t="shared" si="5" ref="B15:B21">C15+F15+J15+M15+P15</f>
        <v>14976</v>
      </c>
      <c r="C15" s="376">
        <v>7756</v>
      </c>
      <c r="D15" s="285">
        <f>C15/B15</f>
        <v>0.5178952991452992</v>
      </c>
      <c r="E15" s="286"/>
      <c r="F15" s="284">
        <v>3575</v>
      </c>
      <c r="G15" s="287">
        <f t="shared" si="0"/>
        <v>0.2387152777777778</v>
      </c>
      <c r="H15" s="288"/>
      <c r="I15" s="289">
        <f t="shared" si="1"/>
        <v>0.7566105769230769</v>
      </c>
      <c r="J15" s="284">
        <v>1573</v>
      </c>
      <c r="K15" s="287">
        <f t="shared" si="2"/>
        <v>0.10503472222222222</v>
      </c>
      <c r="L15" s="286"/>
      <c r="M15" s="284">
        <v>739</v>
      </c>
      <c r="N15" s="285">
        <f t="shared" si="3"/>
        <v>0.049345619658119656</v>
      </c>
      <c r="O15" s="286"/>
      <c r="P15" s="284">
        <v>1333</v>
      </c>
      <c r="Q15" s="287">
        <f t="shared" si="4"/>
        <v>0.0890090811965812</v>
      </c>
      <c r="R15" s="290"/>
      <c r="S15" s="575"/>
    </row>
    <row r="16" spans="1:19" s="7" customFormat="1" ht="13.5" customHeight="1">
      <c r="A16" s="571" t="s">
        <v>413</v>
      </c>
      <c r="B16" s="380">
        <f t="shared" si="5"/>
        <v>0</v>
      </c>
      <c r="C16" s="376"/>
      <c r="D16" s="285"/>
      <c r="E16" s="286"/>
      <c r="F16" s="284"/>
      <c r="G16" s="287"/>
      <c r="H16" s="288"/>
      <c r="I16" s="289"/>
      <c r="J16" s="284"/>
      <c r="K16" s="287"/>
      <c r="L16" s="286"/>
      <c r="M16" s="284"/>
      <c r="N16" s="285"/>
      <c r="O16" s="286"/>
      <c r="P16" s="284"/>
      <c r="Q16" s="287"/>
      <c r="R16" s="290"/>
      <c r="S16" s="575" t="s">
        <v>6</v>
      </c>
    </row>
    <row r="17" spans="1:19" s="7" customFormat="1" ht="13.5" customHeight="1">
      <c r="A17" s="571" t="s">
        <v>414</v>
      </c>
      <c r="B17" s="380">
        <f t="shared" si="5"/>
        <v>25061</v>
      </c>
      <c r="C17" s="376">
        <v>18312</v>
      </c>
      <c r="D17" s="285">
        <f>C17/B17</f>
        <v>0.7306970990782491</v>
      </c>
      <c r="E17" s="286"/>
      <c r="F17" s="284">
        <v>4105</v>
      </c>
      <c r="G17" s="287">
        <f t="shared" si="0"/>
        <v>0.16380032720162802</v>
      </c>
      <c r="H17" s="288"/>
      <c r="I17" s="289">
        <f t="shared" si="1"/>
        <v>0.894497426279877</v>
      </c>
      <c r="J17" s="284">
        <v>1363</v>
      </c>
      <c r="K17" s="287">
        <f t="shared" si="2"/>
        <v>0.054387295000199516</v>
      </c>
      <c r="L17" s="286"/>
      <c r="M17" s="284">
        <v>467</v>
      </c>
      <c r="N17" s="285">
        <f t="shared" si="3"/>
        <v>0.018634531742548182</v>
      </c>
      <c r="O17" s="286"/>
      <c r="P17" s="284">
        <v>814</v>
      </c>
      <c r="Q17" s="287">
        <f t="shared" si="4"/>
        <v>0.032480746977375206</v>
      </c>
      <c r="R17" s="290"/>
      <c r="S17" s="575"/>
    </row>
    <row r="18" spans="1:19" s="7" customFormat="1" ht="13.5" customHeight="1">
      <c r="A18" s="571" t="s">
        <v>415</v>
      </c>
      <c r="B18" s="380">
        <f t="shared" si="5"/>
        <v>0</v>
      </c>
      <c r="C18" s="376"/>
      <c r="D18" s="285"/>
      <c r="E18" s="286"/>
      <c r="F18" s="284"/>
      <c r="G18" s="287"/>
      <c r="H18" s="288"/>
      <c r="I18" s="289"/>
      <c r="J18" s="284"/>
      <c r="K18" s="287"/>
      <c r="L18" s="286"/>
      <c r="M18" s="284"/>
      <c r="N18" s="285"/>
      <c r="O18" s="286"/>
      <c r="P18" s="284"/>
      <c r="Q18" s="287"/>
      <c r="R18" s="290"/>
      <c r="S18" s="575" t="s">
        <v>3</v>
      </c>
    </row>
    <row r="19" spans="1:19" s="7" customFormat="1" ht="13.5" customHeight="1">
      <c r="A19" s="571" t="s">
        <v>374</v>
      </c>
      <c r="B19" s="380">
        <f t="shared" si="5"/>
        <v>9233</v>
      </c>
      <c r="C19" s="391">
        <v>4985</v>
      </c>
      <c r="D19" s="285">
        <f>C19/B19</f>
        <v>0.5399111881295353</v>
      </c>
      <c r="E19" s="507"/>
      <c r="F19" s="390">
        <v>2252</v>
      </c>
      <c r="G19" s="287">
        <f t="shared" si="0"/>
        <v>0.24390772230044405</v>
      </c>
      <c r="H19" s="508"/>
      <c r="I19" s="289">
        <f t="shared" si="1"/>
        <v>0.7838189104299794</v>
      </c>
      <c r="J19" s="390">
        <v>1081</v>
      </c>
      <c r="K19" s="287">
        <f t="shared" si="2"/>
        <v>0.11708003899057727</v>
      </c>
      <c r="L19" s="507"/>
      <c r="M19" s="390">
        <v>450</v>
      </c>
      <c r="N19" s="285">
        <f t="shared" si="3"/>
        <v>0.04873822159644753</v>
      </c>
      <c r="O19" s="507"/>
      <c r="P19" s="390">
        <v>465</v>
      </c>
      <c r="Q19" s="287">
        <f t="shared" si="4"/>
        <v>0.05036282898299577</v>
      </c>
      <c r="R19" s="507"/>
      <c r="S19" s="575" t="s">
        <v>120</v>
      </c>
    </row>
    <row r="20" spans="1:19" s="7" customFormat="1" ht="13.5" customHeight="1">
      <c r="A20" s="571" t="s">
        <v>416</v>
      </c>
      <c r="B20" s="380">
        <f t="shared" si="5"/>
        <v>0</v>
      </c>
      <c r="C20" s="376"/>
      <c r="D20" s="285"/>
      <c r="E20" s="286"/>
      <c r="F20" s="284"/>
      <c r="G20" s="287"/>
      <c r="H20" s="288"/>
      <c r="I20" s="289"/>
      <c r="J20" s="284"/>
      <c r="K20" s="287"/>
      <c r="L20" s="286"/>
      <c r="M20" s="284"/>
      <c r="N20" s="285"/>
      <c r="O20" s="286"/>
      <c r="P20" s="284"/>
      <c r="Q20" s="287"/>
      <c r="R20" s="290"/>
      <c r="S20" s="575" t="s">
        <v>19</v>
      </c>
    </row>
    <row r="21" spans="1:19" s="7" customFormat="1" ht="13.5" customHeight="1">
      <c r="A21" s="571" t="s">
        <v>417</v>
      </c>
      <c r="B21" s="380">
        <f t="shared" si="5"/>
        <v>61798</v>
      </c>
      <c r="C21" s="376">
        <v>34837</v>
      </c>
      <c r="D21" s="285">
        <f aca="true" t="shared" si="6" ref="D21:D26">C21/B21</f>
        <v>0.5637237451050195</v>
      </c>
      <c r="E21" s="286">
        <v>0.7941</v>
      </c>
      <c r="F21" s="284">
        <v>14695</v>
      </c>
      <c r="G21" s="287">
        <f t="shared" si="0"/>
        <v>0.23779086701835012</v>
      </c>
      <c r="H21" s="288">
        <v>0.8224</v>
      </c>
      <c r="I21" s="289">
        <f aca="true" t="shared" si="7" ref="I21:I26">(C21+F21)/B21</f>
        <v>0.8015146121233697</v>
      </c>
      <c r="J21" s="284">
        <v>6620</v>
      </c>
      <c r="K21" s="287">
        <f aca="true" t="shared" si="8" ref="K21:K26">J21/B21</f>
        <v>0.10712320787080488</v>
      </c>
      <c r="L21" s="286">
        <v>0.8099</v>
      </c>
      <c r="M21" s="284">
        <v>2650</v>
      </c>
      <c r="N21" s="285">
        <f aca="true" t="shared" si="9" ref="N21:N26">M21/B21</f>
        <v>0.04288164665523156</v>
      </c>
      <c r="O21" s="286">
        <v>0.8183</v>
      </c>
      <c r="P21" s="284">
        <v>2996</v>
      </c>
      <c r="Q21" s="287">
        <f t="shared" si="4"/>
        <v>0.04848053335059387</v>
      </c>
      <c r="R21" s="290">
        <v>0.8511</v>
      </c>
      <c r="S21" s="575"/>
    </row>
    <row r="22" spans="1:19" s="7" customFormat="1" ht="13.5" customHeight="1">
      <c r="A22" s="571" t="s">
        <v>418</v>
      </c>
      <c r="B22" s="380">
        <f>C22+F22+J22+M22+P22</f>
        <v>11009</v>
      </c>
      <c r="C22" s="376">
        <v>5859</v>
      </c>
      <c r="D22" s="285">
        <f t="shared" si="6"/>
        <v>0.5322009265146698</v>
      </c>
      <c r="E22" s="286"/>
      <c r="F22" s="284">
        <v>2680</v>
      </c>
      <c r="G22" s="287">
        <f>F22/B22</f>
        <v>0.2434371877554728</v>
      </c>
      <c r="H22" s="288"/>
      <c r="I22" s="289">
        <f t="shared" si="7"/>
        <v>0.7756381142701426</v>
      </c>
      <c r="J22" s="284">
        <v>1290</v>
      </c>
      <c r="K22" s="287">
        <f t="shared" si="8"/>
        <v>0.11717685530020892</v>
      </c>
      <c r="L22" s="286"/>
      <c r="M22" s="284">
        <v>560</v>
      </c>
      <c r="N22" s="285">
        <f t="shared" si="9"/>
        <v>0.050867472068307745</v>
      </c>
      <c r="O22" s="286"/>
      <c r="P22" s="284">
        <v>620</v>
      </c>
      <c r="Q22" s="287">
        <f t="shared" si="4"/>
        <v>0.05631755836134072</v>
      </c>
      <c r="R22" s="290"/>
      <c r="S22" s="575"/>
    </row>
    <row r="23" spans="1:19" s="7" customFormat="1" ht="13.5" customHeight="1">
      <c r="A23" s="571" t="s">
        <v>419</v>
      </c>
      <c r="B23" s="380">
        <f>C23+F23+J23+M23+P23</f>
        <v>87663</v>
      </c>
      <c r="C23" s="376">
        <v>58690</v>
      </c>
      <c r="D23" s="285">
        <f t="shared" si="6"/>
        <v>0.6694956823289187</v>
      </c>
      <c r="E23" s="286">
        <v>0.7323</v>
      </c>
      <c r="F23" s="284">
        <v>14008</v>
      </c>
      <c r="G23" s="287">
        <f>F23/B23</f>
        <v>0.15979375563236486</v>
      </c>
      <c r="H23" s="288">
        <v>0.7392</v>
      </c>
      <c r="I23" s="289">
        <f t="shared" si="7"/>
        <v>0.8292894379612835</v>
      </c>
      <c r="J23" s="284">
        <v>6414</v>
      </c>
      <c r="K23" s="287">
        <f t="shared" si="8"/>
        <v>0.07316655829711509</v>
      </c>
      <c r="L23" s="286">
        <v>0.7426</v>
      </c>
      <c r="M23" s="284">
        <v>3232</v>
      </c>
      <c r="N23" s="285">
        <f t="shared" si="9"/>
        <v>0.0368684621790265</v>
      </c>
      <c r="O23" s="286">
        <v>0.7798</v>
      </c>
      <c r="P23" s="284">
        <v>5319</v>
      </c>
      <c r="Q23" s="287">
        <f>P23/B23</f>
        <v>0.06067554156257486</v>
      </c>
      <c r="R23" s="290">
        <v>0.8866</v>
      </c>
      <c r="S23" s="575"/>
    </row>
    <row r="24" spans="1:19" s="7" customFormat="1" ht="13.5" customHeight="1">
      <c r="A24" s="571" t="s">
        <v>420</v>
      </c>
      <c r="B24" s="380">
        <f>C24+F24+J24+M24+P24</f>
        <v>0</v>
      </c>
      <c r="C24" s="376"/>
      <c r="D24" s="285"/>
      <c r="E24" s="286"/>
      <c r="F24" s="284"/>
      <c r="G24" s="287"/>
      <c r="H24" s="288"/>
      <c r="I24" s="289"/>
      <c r="J24" s="284"/>
      <c r="K24" s="287"/>
      <c r="L24" s="286"/>
      <c r="M24" s="284"/>
      <c r="N24" s="285"/>
      <c r="O24" s="286"/>
      <c r="P24" s="284"/>
      <c r="Q24" s="287"/>
      <c r="R24" s="290"/>
      <c r="S24" s="575"/>
    </row>
    <row r="25" spans="1:19" s="7" customFormat="1" ht="13.5" customHeight="1">
      <c r="A25" s="571" t="s">
        <v>421</v>
      </c>
      <c r="B25" s="380">
        <f>C25+F25+J25+M25+P25</f>
        <v>11598</v>
      </c>
      <c r="C25" s="391">
        <v>8040</v>
      </c>
      <c r="D25" s="285">
        <f t="shared" si="6"/>
        <v>0.6932229694774961</v>
      </c>
      <c r="E25" s="395"/>
      <c r="F25" s="390">
        <v>2150</v>
      </c>
      <c r="G25" s="287">
        <f>F25/B25</f>
        <v>0.18537678910156924</v>
      </c>
      <c r="H25" s="396"/>
      <c r="I25" s="289">
        <f t="shared" si="7"/>
        <v>0.8785997585790654</v>
      </c>
      <c r="J25" s="390">
        <v>690</v>
      </c>
      <c r="K25" s="287">
        <f t="shared" si="8"/>
        <v>0.059493016037247805</v>
      </c>
      <c r="L25" s="395"/>
      <c r="M25" s="390">
        <v>298</v>
      </c>
      <c r="N25" s="285">
        <f t="shared" si="9"/>
        <v>0.025694085187101225</v>
      </c>
      <c r="O25" s="395"/>
      <c r="P25" s="390">
        <v>420</v>
      </c>
      <c r="Q25" s="287">
        <f>P25/B25</f>
        <v>0.03621314019658562</v>
      </c>
      <c r="R25" s="395"/>
      <c r="S25" s="575" t="s">
        <v>120</v>
      </c>
    </row>
    <row r="26" spans="1:19" s="7" customFormat="1" ht="13.5" customHeight="1">
      <c r="A26" s="571" t="s">
        <v>422</v>
      </c>
      <c r="B26" s="380">
        <f>C26+F26+J26+M26+P26</f>
        <v>25024</v>
      </c>
      <c r="C26" s="376">
        <v>13743</v>
      </c>
      <c r="D26" s="285">
        <f t="shared" si="6"/>
        <v>0.5491927749360613</v>
      </c>
      <c r="E26" s="286">
        <v>0.8448</v>
      </c>
      <c r="F26" s="284">
        <v>5980</v>
      </c>
      <c r="G26" s="287">
        <f>F26/B26</f>
        <v>0.23897058823529413</v>
      </c>
      <c r="H26" s="288">
        <v>0.8778</v>
      </c>
      <c r="I26" s="289">
        <f t="shared" si="7"/>
        <v>0.7881633631713555</v>
      </c>
      <c r="J26" s="284">
        <v>2448</v>
      </c>
      <c r="K26" s="287">
        <f t="shared" si="8"/>
        <v>0.09782608695652174</v>
      </c>
      <c r="L26" s="286">
        <v>0.8622</v>
      </c>
      <c r="M26" s="284">
        <v>1070</v>
      </c>
      <c r="N26" s="285">
        <f t="shared" si="9"/>
        <v>0.04275895140664961</v>
      </c>
      <c r="O26" s="286">
        <v>0.877</v>
      </c>
      <c r="P26" s="284">
        <v>1783</v>
      </c>
      <c r="Q26" s="287">
        <f>P26/B26</f>
        <v>0.07125159846547315</v>
      </c>
      <c r="R26" s="290">
        <v>0.9451</v>
      </c>
      <c r="S26" s="575"/>
    </row>
    <row r="27" spans="1:19" s="7" customFormat="1" ht="13.5" customHeight="1">
      <c r="A27" s="571" t="s">
        <v>423</v>
      </c>
      <c r="B27" s="380"/>
      <c r="C27" s="376"/>
      <c r="D27" s="285"/>
      <c r="E27" s="286"/>
      <c r="F27" s="284"/>
      <c r="G27" s="287"/>
      <c r="H27" s="288"/>
      <c r="I27" s="289"/>
      <c r="J27" s="284"/>
      <c r="K27" s="287"/>
      <c r="L27" s="286"/>
      <c r="M27" s="284"/>
      <c r="N27" s="285"/>
      <c r="O27" s="286"/>
      <c r="P27" s="284"/>
      <c r="Q27" s="287"/>
      <c r="R27" s="290"/>
      <c r="S27" s="575" t="s">
        <v>247</v>
      </c>
    </row>
    <row r="28" spans="1:19" s="7" customFormat="1" ht="13.5" customHeight="1">
      <c r="A28" s="571" t="s">
        <v>467</v>
      </c>
      <c r="B28" s="380">
        <f>C28+F28+J28+M28+P28</f>
        <v>0</v>
      </c>
      <c r="C28" s="376"/>
      <c r="D28" s="285"/>
      <c r="E28" s="286"/>
      <c r="F28" s="284"/>
      <c r="G28" s="287"/>
      <c r="H28" s="288"/>
      <c r="I28" s="289"/>
      <c r="J28" s="284"/>
      <c r="K28" s="287"/>
      <c r="L28" s="286"/>
      <c r="M28" s="284"/>
      <c r="N28" s="285"/>
      <c r="O28" s="286"/>
      <c r="P28" s="284"/>
      <c r="Q28" s="287"/>
      <c r="R28" s="290"/>
      <c r="S28" s="575" t="s">
        <v>276</v>
      </c>
    </row>
    <row r="29" spans="1:19" s="7" customFormat="1" ht="13.5" customHeight="1">
      <c r="A29" s="571" t="s">
        <v>424</v>
      </c>
      <c r="B29" s="380">
        <f>C29+F29+J29+M29+P29</f>
        <v>8708</v>
      </c>
      <c r="C29" s="376">
        <v>4780</v>
      </c>
      <c r="D29" s="285">
        <f>C29/B29</f>
        <v>0.5489205328433624</v>
      </c>
      <c r="E29" s="286">
        <v>0.8562</v>
      </c>
      <c r="F29" s="284">
        <v>2066</v>
      </c>
      <c r="G29" s="287">
        <f>F29/B29</f>
        <v>0.23725310059715204</v>
      </c>
      <c r="H29" s="288">
        <v>0.9526</v>
      </c>
      <c r="I29" s="289">
        <f>(C29+F29)/B29</f>
        <v>0.7861736334405145</v>
      </c>
      <c r="J29" s="284">
        <v>921</v>
      </c>
      <c r="K29" s="287">
        <f>J29/B29</f>
        <v>0.10576481396417088</v>
      </c>
      <c r="L29" s="286">
        <v>0.8198</v>
      </c>
      <c r="M29" s="284">
        <v>390</v>
      </c>
      <c r="N29" s="285">
        <f>M29/B29</f>
        <v>0.04478640330730363</v>
      </c>
      <c r="O29" s="286">
        <v>0.7382</v>
      </c>
      <c r="P29" s="284">
        <v>551</v>
      </c>
      <c r="Q29" s="287">
        <f>P29/B29</f>
        <v>0.06327514928801102</v>
      </c>
      <c r="R29" s="290">
        <v>0.7654</v>
      </c>
      <c r="S29" s="575"/>
    </row>
    <row r="30" spans="1:19" s="7" customFormat="1" ht="13.5" customHeight="1">
      <c r="A30" s="571" t="s">
        <v>425</v>
      </c>
      <c r="B30" s="380"/>
      <c r="C30" s="391"/>
      <c r="D30" s="285"/>
      <c r="E30" s="395"/>
      <c r="F30" s="390"/>
      <c r="G30" s="287"/>
      <c r="H30" s="396"/>
      <c r="I30" s="289"/>
      <c r="J30" s="390"/>
      <c r="K30" s="287"/>
      <c r="L30" s="395"/>
      <c r="M30" s="390"/>
      <c r="N30" s="285"/>
      <c r="O30" s="395"/>
      <c r="P30" s="390"/>
      <c r="Q30" s="287"/>
      <c r="R30" s="395"/>
      <c r="S30" s="575" t="s">
        <v>247</v>
      </c>
    </row>
    <row r="31" spans="1:19" s="7" customFormat="1" ht="12.75" customHeight="1">
      <c r="A31" s="571" t="s">
        <v>390</v>
      </c>
      <c r="B31" s="380"/>
      <c r="C31" s="376"/>
      <c r="D31" s="285"/>
      <c r="E31" s="229"/>
      <c r="F31" s="284"/>
      <c r="G31" s="287"/>
      <c r="H31" s="568"/>
      <c r="I31" s="289"/>
      <c r="J31" s="284"/>
      <c r="K31" s="287"/>
      <c r="L31" s="229"/>
      <c r="M31" s="284"/>
      <c r="N31" s="285"/>
      <c r="O31" s="229"/>
      <c r="P31" s="284"/>
      <c r="Q31" s="287"/>
      <c r="R31" s="229"/>
      <c r="S31" s="575" t="s">
        <v>19</v>
      </c>
    </row>
    <row r="32" spans="1:19" s="7" customFormat="1" ht="13.5" customHeight="1">
      <c r="A32" s="571" t="s">
        <v>391</v>
      </c>
      <c r="B32" s="380"/>
      <c r="C32" s="376"/>
      <c r="D32" s="285"/>
      <c r="E32" s="286"/>
      <c r="F32" s="284"/>
      <c r="G32" s="287"/>
      <c r="H32" s="288"/>
      <c r="I32" s="289"/>
      <c r="J32" s="284"/>
      <c r="K32" s="287"/>
      <c r="L32" s="286"/>
      <c r="M32" s="284"/>
      <c r="N32" s="285"/>
      <c r="O32" s="286"/>
      <c r="P32" s="284"/>
      <c r="Q32" s="287"/>
      <c r="R32" s="78"/>
      <c r="S32" s="575" t="s">
        <v>19</v>
      </c>
    </row>
    <row r="33" spans="1:19" s="7" customFormat="1" ht="13.5" customHeight="1">
      <c r="A33" s="571" t="s">
        <v>392</v>
      </c>
      <c r="B33" s="380"/>
      <c r="C33" s="391"/>
      <c r="D33" s="285"/>
      <c r="E33" s="392"/>
      <c r="F33" s="390"/>
      <c r="G33" s="287"/>
      <c r="H33" s="393"/>
      <c r="I33" s="289"/>
      <c r="J33" s="390"/>
      <c r="K33" s="287"/>
      <c r="L33" s="392"/>
      <c r="M33" s="390"/>
      <c r="N33" s="285"/>
      <c r="O33" s="392"/>
      <c r="P33" s="390"/>
      <c r="Q33" s="287"/>
      <c r="R33" s="392"/>
      <c r="S33" s="575" t="s">
        <v>19</v>
      </c>
    </row>
    <row r="34" spans="1:19" s="7" customFormat="1" ht="13.5" customHeight="1">
      <c r="A34" s="571" t="s">
        <v>426</v>
      </c>
      <c r="B34" s="380">
        <f>C34+F34+J34+M34+P34</f>
        <v>17884</v>
      </c>
      <c r="C34" s="376">
        <v>9647</v>
      </c>
      <c r="D34" s="285">
        <f>C34/B34</f>
        <v>0.5394207112502796</v>
      </c>
      <c r="E34" s="286"/>
      <c r="F34" s="284">
        <v>4523</v>
      </c>
      <c r="G34" s="287">
        <f>F34/B34</f>
        <v>0.25290762692909863</v>
      </c>
      <c r="H34" s="288"/>
      <c r="I34" s="289">
        <f>(C34+F34)/B34</f>
        <v>0.7923283381793782</v>
      </c>
      <c r="J34" s="284">
        <v>1998</v>
      </c>
      <c r="K34" s="287">
        <f>J34/B34</f>
        <v>0.1117199731603668</v>
      </c>
      <c r="L34" s="286"/>
      <c r="M34" s="284">
        <v>844</v>
      </c>
      <c r="N34" s="285">
        <f>M34/B34</f>
        <v>0.047193021695370166</v>
      </c>
      <c r="O34" s="286"/>
      <c r="P34" s="284">
        <v>872</v>
      </c>
      <c r="Q34" s="287">
        <f>P34/B34</f>
        <v>0.04875866696488481</v>
      </c>
      <c r="R34" s="290"/>
      <c r="S34" s="575"/>
    </row>
    <row r="35" spans="1:19" s="7" customFormat="1" ht="13.5" customHeight="1">
      <c r="A35" s="571" t="s">
        <v>387</v>
      </c>
      <c r="B35" s="380"/>
      <c r="C35" s="391"/>
      <c r="D35" s="285"/>
      <c r="E35" s="392"/>
      <c r="F35" s="390"/>
      <c r="G35" s="287"/>
      <c r="H35" s="393"/>
      <c r="I35" s="289"/>
      <c r="J35" s="390"/>
      <c r="K35" s="287"/>
      <c r="L35" s="392"/>
      <c r="M35" s="390"/>
      <c r="N35" s="285"/>
      <c r="O35" s="392"/>
      <c r="P35" s="390"/>
      <c r="Q35" s="287"/>
      <c r="R35" s="392"/>
      <c r="S35" s="575" t="s">
        <v>101</v>
      </c>
    </row>
    <row r="36" spans="1:19" s="7" customFormat="1" ht="13.5" customHeight="1">
      <c r="A36" s="571" t="s">
        <v>427</v>
      </c>
      <c r="B36" s="380"/>
      <c r="C36" s="391"/>
      <c r="D36" s="285"/>
      <c r="E36" s="392"/>
      <c r="F36" s="390"/>
      <c r="G36" s="287"/>
      <c r="H36" s="393"/>
      <c r="I36" s="289"/>
      <c r="J36" s="390"/>
      <c r="K36" s="287"/>
      <c r="L36" s="392"/>
      <c r="M36" s="390"/>
      <c r="N36" s="285"/>
      <c r="O36" s="392"/>
      <c r="P36" s="390"/>
      <c r="Q36" s="287"/>
      <c r="R36" s="392"/>
      <c r="S36" s="575" t="s">
        <v>120</v>
      </c>
    </row>
    <row r="37" spans="1:19" s="7" customFormat="1" ht="13.5" customHeight="1">
      <c r="A37" s="571" t="s">
        <v>393</v>
      </c>
      <c r="B37" s="380"/>
      <c r="C37" s="376"/>
      <c r="D37" s="285"/>
      <c r="E37" s="286"/>
      <c r="F37" s="284"/>
      <c r="G37" s="287"/>
      <c r="H37" s="288"/>
      <c r="I37" s="289"/>
      <c r="J37" s="284"/>
      <c r="K37" s="287"/>
      <c r="L37" s="286"/>
      <c r="M37" s="284"/>
      <c r="N37" s="285"/>
      <c r="O37" s="286"/>
      <c r="P37" s="284"/>
      <c r="Q37" s="287"/>
      <c r="R37" s="290"/>
      <c r="S37" s="575" t="s">
        <v>126</v>
      </c>
    </row>
    <row r="38" spans="1:19" s="7" customFormat="1" ht="13.5" customHeight="1">
      <c r="A38" s="571" t="s">
        <v>428</v>
      </c>
      <c r="B38" s="380"/>
      <c r="C38" s="391"/>
      <c r="D38" s="285"/>
      <c r="E38" s="392"/>
      <c r="F38" s="390"/>
      <c r="G38" s="287"/>
      <c r="H38" s="393"/>
      <c r="I38" s="289"/>
      <c r="J38" s="390"/>
      <c r="K38" s="287"/>
      <c r="L38" s="392"/>
      <c r="M38" s="390"/>
      <c r="N38" s="285"/>
      <c r="O38" s="392"/>
      <c r="P38" s="390"/>
      <c r="Q38" s="287"/>
      <c r="R38" s="392"/>
      <c r="S38" s="575" t="s">
        <v>123</v>
      </c>
    </row>
    <row r="39" spans="1:19" s="7" customFormat="1" ht="13.5" customHeight="1">
      <c r="A39" s="571" t="s">
        <v>429</v>
      </c>
      <c r="B39" s="380">
        <f>C39+F39+J39+M39+P39</f>
        <v>3904</v>
      </c>
      <c r="C39" s="376">
        <v>1773</v>
      </c>
      <c r="D39" s="285">
        <f>C39/B39</f>
        <v>0.4541495901639344</v>
      </c>
      <c r="E39" s="286"/>
      <c r="F39" s="284">
        <v>607</v>
      </c>
      <c r="G39" s="287">
        <f>F39/B39</f>
        <v>0.1554815573770492</v>
      </c>
      <c r="H39" s="288"/>
      <c r="I39" s="289">
        <f>(C39+F39)/B39</f>
        <v>0.6096311475409836</v>
      </c>
      <c r="J39" s="284">
        <v>209</v>
      </c>
      <c r="K39" s="287">
        <f>J39/B39</f>
        <v>0.05353483606557377</v>
      </c>
      <c r="L39" s="286"/>
      <c r="M39" s="284">
        <v>90</v>
      </c>
      <c r="N39" s="285">
        <f>M39/B39</f>
        <v>0.02305327868852459</v>
      </c>
      <c r="O39" s="286"/>
      <c r="P39" s="284">
        <v>1225</v>
      </c>
      <c r="Q39" s="287"/>
      <c r="R39" s="290"/>
      <c r="S39" s="575"/>
    </row>
    <row r="40" spans="1:19" s="7" customFormat="1" ht="13.5" customHeight="1">
      <c r="A40" s="571" t="s">
        <v>430</v>
      </c>
      <c r="B40" s="380"/>
      <c r="C40" s="391"/>
      <c r="D40" s="285"/>
      <c r="E40" s="392"/>
      <c r="F40" s="390"/>
      <c r="G40" s="287"/>
      <c r="H40" s="393"/>
      <c r="I40" s="289"/>
      <c r="J40" s="390"/>
      <c r="K40" s="287"/>
      <c r="L40" s="392"/>
      <c r="M40" s="390"/>
      <c r="N40" s="285" t="e">
        <f>M40/B40</f>
        <v>#DIV/0!</v>
      </c>
      <c r="O40" s="392"/>
      <c r="P40" s="284">
        <v>1225</v>
      </c>
      <c r="Q40" s="287"/>
      <c r="R40" s="392"/>
      <c r="S40" s="575" t="s">
        <v>19</v>
      </c>
    </row>
    <row r="41" spans="1:19" s="7" customFormat="1" ht="13.5" customHeight="1">
      <c r="A41" s="571" t="s">
        <v>431</v>
      </c>
      <c r="B41" s="380">
        <f>C41+F41+J41+M41+P41</f>
        <v>13576</v>
      </c>
      <c r="C41" s="376">
        <v>7877</v>
      </c>
      <c r="D41" s="285">
        <f>C41/B41</f>
        <v>0.5802150854449027</v>
      </c>
      <c r="E41" s="286">
        <v>0.849</v>
      </c>
      <c r="F41" s="284">
        <v>2906</v>
      </c>
      <c r="G41" s="287">
        <f>F41/B41</f>
        <v>0.21405421331761934</v>
      </c>
      <c r="H41" s="288">
        <v>0.889</v>
      </c>
      <c r="I41" s="289">
        <f>(C41+F41)/B41</f>
        <v>0.7942692987625221</v>
      </c>
      <c r="J41" s="284">
        <v>1096</v>
      </c>
      <c r="K41" s="287">
        <f>J41/B41</f>
        <v>0.0807307012374779</v>
      </c>
      <c r="L41" s="286">
        <v>0.893</v>
      </c>
      <c r="M41" s="284">
        <v>472</v>
      </c>
      <c r="N41" s="285">
        <f>M41/B41</f>
        <v>0.0347672362993518</v>
      </c>
      <c r="O41" s="286">
        <v>0.918</v>
      </c>
      <c r="P41" s="284">
        <v>1225</v>
      </c>
      <c r="Q41" s="287">
        <f>P41/B41</f>
        <v>0.0902327637006482</v>
      </c>
      <c r="R41" s="290">
        <v>0.96</v>
      </c>
      <c r="S41" s="575"/>
    </row>
    <row r="42" spans="1:19" s="7" customFormat="1" ht="13.5" customHeight="1">
      <c r="A42" s="571" t="s">
        <v>432</v>
      </c>
      <c r="B42" s="380">
        <f>C42+F42+J42+M42+P42</f>
        <v>17527</v>
      </c>
      <c r="C42" s="376">
        <v>9879</v>
      </c>
      <c r="D42" s="285">
        <f>C42/B42</f>
        <v>0.5636446625206823</v>
      </c>
      <c r="E42" s="286">
        <v>0.8423</v>
      </c>
      <c r="F42" s="284">
        <v>4011</v>
      </c>
      <c r="G42" s="287">
        <f>F42/B42</f>
        <v>0.22884692189193814</v>
      </c>
      <c r="H42" s="288">
        <v>0.8826</v>
      </c>
      <c r="I42" s="289">
        <f>(C42+F42)/B42</f>
        <v>0.7924915844126206</v>
      </c>
      <c r="J42" s="284">
        <v>1678</v>
      </c>
      <c r="K42" s="287">
        <f>J42/B42</f>
        <v>0.0957380042220574</v>
      </c>
      <c r="L42" s="286">
        <v>0.8731</v>
      </c>
      <c r="M42" s="284">
        <v>734</v>
      </c>
      <c r="N42" s="285">
        <f>M42/B42</f>
        <v>0.041878244993438694</v>
      </c>
      <c r="O42" s="286">
        <v>0.8888</v>
      </c>
      <c r="P42" s="284">
        <v>1225</v>
      </c>
      <c r="Q42" s="287">
        <f>P42/B42</f>
        <v>0.06989216637188338</v>
      </c>
      <c r="R42" s="290">
        <v>0.9439</v>
      </c>
      <c r="S42" s="575"/>
    </row>
    <row r="43" spans="1:19" s="7" customFormat="1" ht="13.5" customHeight="1">
      <c r="A43" s="571" t="s">
        <v>394</v>
      </c>
      <c r="B43" s="380"/>
      <c r="C43" s="376"/>
      <c r="D43" s="285"/>
      <c r="E43" s="286"/>
      <c r="F43" s="284"/>
      <c r="G43" s="287"/>
      <c r="H43" s="288"/>
      <c r="I43" s="289"/>
      <c r="J43" s="284"/>
      <c r="K43" s="287"/>
      <c r="L43" s="286"/>
      <c r="M43" s="284"/>
      <c r="N43" s="285"/>
      <c r="O43" s="286"/>
      <c r="P43" s="284"/>
      <c r="Q43" s="287"/>
      <c r="R43" s="290"/>
      <c r="S43" s="575" t="s">
        <v>247</v>
      </c>
    </row>
    <row r="44" spans="1:19" s="7" customFormat="1" ht="13.5" customHeight="1">
      <c r="A44" s="571" t="s">
        <v>395</v>
      </c>
      <c r="B44" s="380">
        <f>C44+F44+J44+M44+P44</f>
        <v>0</v>
      </c>
      <c r="C44" s="376"/>
      <c r="D44" s="285"/>
      <c r="E44" s="286"/>
      <c r="F44" s="284"/>
      <c r="G44" s="287"/>
      <c r="H44" s="288"/>
      <c r="I44" s="289"/>
      <c r="J44" s="284"/>
      <c r="K44" s="287"/>
      <c r="L44" s="286"/>
      <c r="M44" s="284"/>
      <c r="N44" s="285"/>
      <c r="O44" s="286"/>
      <c r="P44" s="284"/>
      <c r="Q44" s="287"/>
      <c r="R44" s="290"/>
      <c r="S44" s="575" t="s">
        <v>506</v>
      </c>
    </row>
    <row r="45" spans="1:19" s="7" customFormat="1" ht="13.5" customHeight="1">
      <c r="A45" s="571" t="s">
        <v>433</v>
      </c>
      <c r="B45" s="380">
        <f>C45+F45+J45+M45+P45</f>
        <v>12001</v>
      </c>
      <c r="C45" s="376">
        <v>6912</v>
      </c>
      <c r="D45" s="285">
        <f>C45/B45</f>
        <v>0.5759520039996667</v>
      </c>
      <c r="E45" s="286">
        <v>0.8858</v>
      </c>
      <c r="F45" s="284">
        <v>2964</v>
      </c>
      <c r="G45" s="287">
        <f>F45/B45</f>
        <v>0.2469794183818015</v>
      </c>
      <c r="H45" s="288">
        <v>0.9143</v>
      </c>
      <c r="I45" s="289">
        <f>(C45+F45)/B45</f>
        <v>0.8229314223814682</v>
      </c>
      <c r="J45" s="284">
        <v>1198</v>
      </c>
      <c r="K45" s="287">
        <f>J45/B45</f>
        <v>0.09982501458211816</v>
      </c>
      <c r="L45" s="286">
        <v>0.9204</v>
      </c>
      <c r="M45" s="284">
        <v>455</v>
      </c>
      <c r="N45" s="285">
        <f>M45/B45</f>
        <v>0.03791350720773269</v>
      </c>
      <c r="O45" s="286">
        <v>0.9381</v>
      </c>
      <c r="P45" s="284">
        <v>472</v>
      </c>
      <c r="Q45" s="287">
        <f>P45/B45</f>
        <v>0.039330055828680946</v>
      </c>
      <c r="R45" s="290">
        <v>0.9609</v>
      </c>
      <c r="S45" s="575"/>
    </row>
    <row r="46" spans="1:19" s="7" customFormat="1" ht="13.5" customHeight="1">
      <c r="A46" s="571" t="s">
        <v>434</v>
      </c>
      <c r="B46" s="380">
        <f>C46+F46+J46+M46+P46</f>
        <v>9191</v>
      </c>
      <c r="C46" s="376">
        <v>5253</v>
      </c>
      <c r="D46" s="285">
        <f>C46/B46</f>
        <v>0.5715373735175715</v>
      </c>
      <c r="E46" s="286"/>
      <c r="F46" s="284">
        <v>2264</v>
      </c>
      <c r="G46" s="287">
        <f>F46/B46</f>
        <v>0.24632792949624632</v>
      </c>
      <c r="H46" s="288"/>
      <c r="I46" s="289">
        <f>(C46+F46)/B46</f>
        <v>0.8178653030138179</v>
      </c>
      <c r="J46" s="284">
        <v>952</v>
      </c>
      <c r="K46" s="287">
        <f>J46/B46</f>
        <v>0.10357958872810358</v>
      </c>
      <c r="L46" s="286"/>
      <c r="M46" s="284">
        <v>352</v>
      </c>
      <c r="N46" s="285">
        <f>M46/B46</f>
        <v>0.0382983353280383</v>
      </c>
      <c r="O46" s="286"/>
      <c r="P46" s="284">
        <v>370</v>
      </c>
      <c r="Q46" s="287">
        <f>P46/B46</f>
        <v>0.040256772930040256</v>
      </c>
      <c r="R46" s="485"/>
      <c r="S46" s="575"/>
    </row>
    <row r="47" spans="1:19" s="7" customFormat="1" ht="13.5" customHeight="1" thickBot="1">
      <c r="A47" s="570" t="s">
        <v>396</v>
      </c>
      <c r="B47" s="573">
        <f>C47+F47+J47+M47+P47</f>
        <v>0</v>
      </c>
      <c r="C47" s="526"/>
      <c r="D47" s="285"/>
      <c r="E47" s="527"/>
      <c r="F47" s="528"/>
      <c r="G47" s="574"/>
      <c r="H47" s="529"/>
      <c r="I47" s="289"/>
      <c r="J47" s="528"/>
      <c r="K47" s="287"/>
      <c r="L47" s="527"/>
      <c r="M47" s="528"/>
      <c r="N47" s="285"/>
      <c r="O47" s="527"/>
      <c r="P47" s="528"/>
      <c r="Q47" s="287"/>
      <c r="R47" s="527"/>
      <c r="S47" s="575" t="s">
        <v>126</v>
      </c>
    </row>
    <row r="48" spans="1:18" ht="17.25" customHeight="1" thickBot="1">
      <c r="A48" s="97" t="s">
        <v>385</v>
      </c>
      <c r="B48" s="234">
        <f>C48+F48+J48+M48+P48</f>
        <v>882072</v>
      </c>
      <c r="C48" s="397">
        <f>SUM(C5:C47)</f>
        <v>548701</v>
      </c>
      <c r="D48" s="572">
        <f>C48/B48</f>
        <v>0.6220591969816522</v>
      </c>
      <c r="E48" s="105"/>
      <c r="F48" s="236">
        <f>SUM(F5:F47)</f>
        <v>177934</v>
      </c>
      <c r="G48" s="98">
        <f>F48/B48</f>
        <v>0.20172276186070978</v>
      </c>
      <c r="H48" s="107">
        <f>AVERAGE(H6:H47)</f>
        <v>0.8715125</v>
      </c>
      <c r="I48" s="108">
        <f>AVERAGE(I5:I47)</f>
        <v>0.7935425151960057</v>
      </c>
      <c r="J48" s="237">
        <f>SUM(J5:J47)</f>
        <v>76059</v>
      </c>
      <c r="K48" s="98">
        <f>J48/B48</f>
        <v>0.08622765488531549</v>
      </c>
      <c r="L48" s="107">
        <f>AVERAGE(L6:L47)</f>
        <v>0.8505125</v>
      </c>
      <c r="M48" s="238">
        <f>SUM(M5:M47)</f>
        <v>32281</v>
      </c>
      <c r="N48" s="98">
        <f>M48/B48</f>
        <v>0.03659678574991611</v>
      </c>
      <c r="O48" s="105">
        <f>AVERAGE(O6:O47)</f>
        <v>0.8596875</v>
      </c>
      <c r="P48" s="236">
        <f>SUM(P5:P47)</f>
        <v>47097</v>
      </c>
      <c r="Q48" s="98">
        <f>P48/B48</f>
        <v>0.05339360052240633</v>
      </c>
      <c r="R48" s="99">
        <f>AVERAGE(R6:R47)</f>
        <v>0.9071374999999999</v>
      </c>
    </row>
    <row r="49" spans="1:17" ht="15.75" customHeight="1">
      <c r="A49" s="9"/>
      <c r="B49" s="5"/>
      <c r="C49" s="5"/>
      <c r="D49" s="5"/>
      <c r="E49" s="5"/>
      <c r="F49" s="5"/>
      <c r="G49" s="5"/>
      <c r="H49" s="5"/>
      <c r="I49" s="7"/>
      <c r="J49" s="26"/>
      <c r="K49" s="26"/>
      <c r="L49" s="26"/>
      <c r="M49" s="27"/>
      <c r="N49" s="26"/>
      <c r="O49" s="26"/>
      <c r="P49" s="26"/>
      <c r="Q49" s="27"/>
    </row>
    <row r="50" spans="3:5" ht="13.5">
      <c r="C50" s="637"/>
      <c r="D50" s="638"/>
      <c r="E50" s="638"/>
    </row>
  </sheetData>
  <sheetProtection/>
  <mergeCells count="9">
    <mergeCell ref="C50:E50"/>
    <mergeCell ref="F2:K2"/>
    <mergeCell ref="C3:E3"/>
    <mergeCell ref="P3:R3"/>
    <mergeCell ref="M3:O3"/>
    <mergeCell ref="A3:A4"/>
    <mergeCell ref="F3:H3"/>
    <mergeCell ref="J3:L3"/>
    <mergeCell ref="I3:I4"/>
  </mergeCells>
  <printOptions/>
  <pageMargins left="0.4724409448818898" right="0.1968503937007874" top="0.4724409448818898" bottom="0.4724409448818898" header="0.4330708661417323" footer="0.1968503937007874"/>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dimension ref="A1:M50"/>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M10" sqref="M10"/>
    </sheetView>
  </sheetViews>
  <sheetFormatPr defaultColWidth="9.00390625" defaultRowHeight="13.5"/>
  <cols>
    <col min="1" max="1" width="12.625" style="1" customWidth="1"/>
    <col min="2" max="2" width="9.50390625" style="1" customWidth="1"/>
    <col min="3" max="3" width="9.125" style="1" customWidth="1"/>
    <col min="4" max="12" width="9.125" style="0" customWidth="1"/>
    <col min="13" max="13" width="6.375" style="217" customWidth="1"/>
  </cols>
  <sheetData>
    <row r="1" spans="1:12" ht="21" customHeight="1">
      <c r="A1" s="84"/>
      <c r="B1" s="578" t="s">
        <v>162</v>
      </c>
      <c r="C1" s="578"/>
      <c r="D1" s="578"/>
      <c r="E1" s="578"/>
      <c r="F1" s="579"/>
      <c r="G1" s="579"/>
      <c r="H1" s="567"/>
      <c r="I1" s="567"/>
      <c r="L1" s="85"/>
    </row>
    <row r="2" spans="1:12" ht="17.25" customHeight="1" thickBot="1">
      <c r="A2" s="84"/>
      <c r="B2" s="84"/>
      <c r="C2" s="84"/>
      <c r="D2" s="94"/>
      <c r="E2" s="639" t="s">
        <v>124</v>
      </c>
      <c r="F2" s="640"/>
      <c r="G2" s="640"/>
      <c r="H2" s="640"/>
      <c r="I2" s="86"/>
      <c r="J2" s="86"/>
      <c r="K2" s="86"/>
      <c r="L2" s="86"/>
    </row>
    <row r="3" spans="1:12" ht="16.5" customHeight="1">
      <c r="A3" s="646"/>
      <c r="B3" s="270" t="s">
        <v>250</v>
      </c>
      <c r="C3" s="645" t="s">
        <v>13</v>
      </c>
      <c r="D3" s="643"/>
      <c r="E3" s="641" t="s">
        <v>14</v>
      </c>
      <c r="F3" s="642"/>
      <c r="G3" s="645" t="s">
        <v>15</v>
      </c>
      <c r="H3" s="643"/>
      <c r="I3" s="645" t="s">
        <v>16</v>
      </c>
      <c r="J3" s="642"/>
      <c r="K3" s="645" t="s">
        <v>17</v>
      </c>
      <c r="L3" s="643"/>
    </row>
    <row r="4" spans="1:12" ht="29.25" customHeight="1" thickBot="1">
      <c r="A4" s="647"/>
      <c r="B4" s="373" t="s">
        <v>153</v>
      </c>
      <c r="C4" s="103" t="s">
        <v>252</v>
      </c>
      <c r="D4" s="104" t="s">
        <v>253</v>
      </c>
      <c r="E4" s="100" t="s">
        <v>252</v>
      </c>
      <c r="F4" s="106" t="s">
        <v>253</v>
      </c>
      <c r="G4" s="103" t="s">
        <v>252</v>
      </c>
      <c r="H4" s="104" t="s">
        <v>253</v>
      </c>
      <c r="I4" s="103" t="s">
        <v>252</v>
      </c>
      <c r="J4" s="106" t="s">
        <v>253</v>
      </c>
      <c r="K4" s="103" t="s">
        <v>252</v>
      </c>
      <c r="L4" s="104" t="s">
        <v>253</v>
      </c>
    </row>
    <row r="5" spans="1:13" s="7" customFormat="1" ht="16.5" customHeight="1">
      <c r="A5" s="404" t="s">
        <v>12</v>
      </c>
      <c r="B5" s="413">
        <f>C5+E5+G5+I5+K5</f>
        <v>484293</v>
      </c>
      <c r="C5" s="411">
        <v>241699</v>
      </c>
      <c r="D5" s="408">
        <f>C5/B5</f>
        <v>0.499075972603362</v>
      </c>
      <c r="E5" s="406">
        <v>162306</v>
      </c>
      <c r="F5" s="409">
        <f>E5/B5</f>
        <v>0.33514009081279306</v>
      </c>
      <c r="G5" s="411">
        <v>47393</v>
      </c>
      <c r="H5" s="414">
        <f>G5/B5</f>
        <v>0.09786017968461241</v>
      </c>
      <c r="I5" s="411">
        <v>22794</v>
      </c>
      <c r="J5" s="409">
        <f>I5/B5</f>
        <v>0.047066548556349154</v>
      </c>
      <c r="K5" s="411">
        <v>10101</v>
      </c>
      <c r="L5" s="414">
        <f>K5/B5</f>
        <v>0.02085720834288334</v>
      </c>
      <c r="M5" s="503"/>
    </row>
    <row r="6" spans="1:13" s="7" customFormat="1" ht="13.5" customHeight="1">
      <c r="A6" s="388" t="s">
        <v>398</v>
      </c>
      <c r="B6" s="374"/>
      <c r="C6" s="390"/>
      <c r="D6" s="286"/>
      <c r="E6" s="391"/>
      <c r="F6" s="377"/>
      <c r="G6" s="390"/>
      <c r="H6" s="372"/>
      <c r="I6" s="390"/>
      <c r="J6" s="288"/>
      <c r="K6" s="390"/>
      <c r="L6" s="372"/>
      <c r="M6" s="503" t="s">
        <v>6</v>
      </c>
    </row>
    <row r="7" spans="1:13" s="7" customFormat="1" ht="13.5" customHeight="1">
      <c r="A7" s="283" t="s">
        <v>399</v>
      </c>
      <c r="B7" s="374"/>
      <c r="C7" s="284"/>
      <c r="D7" s="286"/>
      <c r="E7" s="376"/>
      <c r="F7" s="377"/>
      <c r="G7" s="284"/>
      <c r="H7" s="372"/>
      <c r="I7" s="284"/>
      <c r="J7" s="288"/>
      <c r="K7" s="284"/>
      <c r="L7" s="372"/>
      <c r="M7" s="503" t="s">
        <v>247</v>
      </c>
    </row>
    <row r="8" spans="1:13" s="7" customFormat="1" ht="13.5" customHeight="1">
      <c r="A8" s="283" t="s">
        <v>386</v>
      </c>
      <c r="B8" s="374"/>
      <c r="C8" s="284"/>
      <c r="D8" s="286"/>
      <c r="E8" s="376"/>
      <c r="F8" s="377"/>
      <c r="G8" s="284"/>
      <c r="H8" s="372"/>
      <c r="I8" s="284"/>
      <c r="J8" s="288"/>
      <c r="K8" s="284"/>
      <c r="L8" s="372"/>
      <c r="M8" s="503" t="s">
        <v>137</v>
      </c>
    </row>
    <row r="9" spans="1:13" s="7" customFormat="1" ht="13.5" customHeight="1">
      <c r="A9" s="283" t="s">
        <v>388</v>
      </c>
      <c r="B9" s="374"/>
      <c r="C9" s="284"/>
      <c r="D9" s="286"/>
      <c r="E9" s="376"/>
      <c r="F9" s="377"/>
      <c r="G9" s="284"/>
      <c r="H9" s="372"/>
      <c r="I9" s="284"/>
      <c r="J9" s="288"/>
      <c r="K9" s="284"/>
      <c r="L9" s="372"/>
      <c r="M9" s="503" t="s">
        <v>247</v>
      </c>
    </row>
    <row r="10" spans="1:13" s="7" customFormat="1" ht="13.5" customHeight="1">
      <c r="A10" s="283" t="s">
        <v>400</v>
      </c>
      <c r="B10" s="374">
        <f>C10+E10+G10+I10+K10</f>
        <v>20554</v>
      </c>
      <c r="C10" s="284">
        <v>7336</v>
      </c>
      <c r="D10" s="286">
        <f>C10/B10</f>
        <v>0.3569134961564659</v>
      </c>
      <c r="E10" s="376">
        <v>8862</v>
      </c>
      <c r="F10" s="377">
        <f>E10/B10</f>
        <v>0.4311569524180208</v>
      </c>
      <c r="G10" s="284">
        <v>2690</v>
      </c>
      <c r="H10" s="372">
        <f>G10/B10</f>
        <v>0.13087476890143038</v>
      </c>
      <c r="I10" s="284">
        <v>1186</v>
      </c>
      <c r="J10" s="288">
        <f>I10/B10</f>
        <v>0.05770166390970127</v>
      </c>
      <c r="K10" s="284">
        <v>480</v>
      </c>
      <c r="L10" s="372">
        <f>K10/B10</f>
        <v>0.023353118614381628</v>
      </c>
      <c r="M10" s="503"/>
    </row>
    <row r="11" spans="1:13" s="7" customFormat="1" ht="13.5" customHeight="1">
      <c r="A11" s="283" t="s">
        <v>401</v>
      </c>
      <c r="B11" s="374"/>
      <c r="C11" s="284"/>
      <c r="D11" s="286"/>
      <c r="E11" s="376"/>
      <c r="F11" s="377"/>
      <c r="G11" s="284"/>
      <c r="H11" s="372"/>
      <c r="I11" s="284"/>
      <c r="J11" s="288"/>
      <c r="K11" s="284"/>
      <c r="L11" s="372"/>
      <c r="M11" s="503" t="s">
        <v>247</v>
      </c>
    </row>
    <row r="12" spans="1:13" s="7" customFormat="1" ht="13.5" customHeight="1">
      <c r="A12" s="283" t="s">
        <v>389</v>
      </c>
      <c r="B12" s="374">
        <f aca="true" t="shared" si="0" ref="B12:B23">C12+E12+G12+I12+K12</f>
        <v>4812</v>
      </c>
      <c r="C12" s="284">
        <v>2566</v>
      </c>
      <c r="D12" s="286">
        <f aca="true" t="shared" si="1" ref="D12:D19">C12/B12</f>
        <v>0.5332502078137988</v>
      </c>
      <c r="E12" s="376">
        <v>1606</v>
      </c>
      <c r="F12" s="377">
        <f aca="true" t="shared" si="2" ref="F12:F19">E12/B12</f>
        <v>0.3337489609310058</v>
      </c>
      <c r="G12" s="284">
        <v>407</v>
      </c>
      <c r="H12" s="372">
        <f aca="true" t="shared" si="3" ref="H12:H19">G12/B12</f>
        <v>0.08458021612635079</v>
      </c>
      <c r="I12" s="284">
        <v>172</v>
      </c>
      <c r="J12" s="288">
        <f aca="true" t="shared" si="4" ref="J12:J19">I12/B12</f>
        <v>0.03574397339983375</v>
      </c>
      <c r="K12" s="284">
        <v>61</v>
      </c>
      <c r="L12" s="372">
        <f aca="true" t="shared" si="5" ref="L12:L19">K12/B12</f>
        <v>0.012676641729010805</v>
      </c>
      <c r="M12" s="503"/>
    </row>
    <row r="13" spans="1:13" s="7" customFormat="1" ht="13.5" customHeight="1">
      <c r="A13" s="283" t="s">
        <v>402</v>
      </c>
      <c r="B13" s="374">
        <f t="shared" si="0"/>
        <v>39688</v>
      </c>
      <c r="C13" s="284">
        <v>20906</v>
      </c>
      <c r="D13" s="286">
        <f t="shared" si="1"/>
        <v>0.5267587180004032</v>
      </c>
      <c r="E13" s="376">
        <v>12390</v>
      </c>
      <c r="F13" s="377">
        <f t="shared" si="2"/>
        <v>0.3121850433380367</v>
      </c>
      <c r="G13" s="284">
        <v>3790</v>
      </c>
      <c r="H13" s="372">
        <f t="shared" si="3"/>
        <v>0.09549485990727676</v>
      </c>
      <c r="I13" s="284">
        <v>1851</v>
      </c>
      <c r="J13" s="288">
        <f t="shared" si="4"/>
        <v>0.046638782503527515</v>
      </c>
      <c r="K13" s="284">
        <v>751</v>
      </c>
      <c r="L13" s="372">
        <f t="shared" si="5"/>
        <v>0.018922596250755895</v>
      </c>
      <c r="M13" s="503"/>
    </row>
    <row r="14" spans="1:13" s="7" customFormat="1" ht="13.5" customHeight="1">
      <c r="A14" s="283" t="s">
        <v>403</v>
      </c>
      <c r="B14" s="374">
        <f t="shared" si="0"/>
        <v>50752</v>
      </c>
      <c r="C14" s="284">
        <v>27293</v>
      </c>
      <c r="D14" s="286">
        <f t="shared" si="1"/>
        <v>0.5377719104665826</v>
      </c>
      <c r="E14" s="376">
        <v>15718</v>
      </c>
      <c r="F14" s="377">
        <f t="shared" si="2"/>
        <v>0.30970208070617905</v>
      </c>
      <c r="G14" s="284">
        <v>4646</v>
      </c>
      <c r="H14" s="372">
        <f t="shared" si="3"/>
        <v>0.09154319041614123</v>
      </c>
      <c r="I14" s="284">
        <v>2270</v>
      </c>
      <c r="J14" s="288">
        <f t="shared" si="4"/>
        <v>0.04472730138713745</v>
      </c>
      <c r="K14" s="284">
        <v>825</v>
      </c>
      <c r="L14" s="372">
        <f t="shared" si="5"/>
        <v>0.016255517023959647</v>
      </c>
      <c r="M14" s="503"/>
    </row>
    <row r="15" spans="1:13" s="7" customFormat="1" ht="13.5" customHeight="1">
      <c r="A15" s="283" t="s">
        <v>412</v>
      </c>
      <c r="B15" s="374">
        <f t="shared" si="0"/>
        <v>14634</v>
      </c>
      <c r="C15" s="284">
        <v>7457</v>
      </c>
      <c r="D15" s="286">
        <f t="shared" si="1"/>
        <v>0.50956676233429</v>
      </c>
      <c r="E15" s="376">
        <v>4632</v>
      </c>
      <c r="F15" s="377">
        <f t="shared" si="2"/>
        <v>0.3165231652316523</v>
      </c>
      <c r="G15" s="284">
        <v>1463</v>
      </c>
      <c r="H15" s="372">
        <f t="shared" si="3"/>
        <v>0.0999726663933306</v>
      </c>
      <c r="I15" s="284">
        <v>708</v>
      </c>
      <c r="J15" s="288">
        <f t="shared" si="4"/>
        <v>0.048380483804838045</v>
      </c>
      <c r="K15" s="284">
        <v>374</v>
      </c>
      <c r="L15" s="372">
        <f t="shared" si="5"/>
        <v>0.025556922235889026</v>
      </c>
      <c r="M15" s="503"/>
    </row>
    <row r="16" spans="1:13" s="7" customFormat="1" ht="13.5" customHeight="1">
      <c r="A16" s="283" t="s">
        <v>413</v>
      </c>
      <c r="B16" s="374">
        <f t="shared" si="0"/>
        <v>26941</v>
      </c>
      <c r="C16" s="284">
        <v>13731</v>
      </c>
      <c r="D16" s="286">
        <f t="shared" si="1"/>
        <v>0.5096692773096767</v>
      </c>
      <c r="E16" s="376">
        <v>9048</v>
      </c>
      <c r="F16" s="377">
        <f t="shared" si="2"/>
        <v>0.33584499461786865</v>
      </c>
      <c r="G16" s="284">
        <v>2408</v>
      </c>
      <c r="H16" s="372">
        <f t="shared" si="3"/>
        <v>0.08938049812553357</v>
      </c>
      <c r="I16" s="284">
        <v>1199</v>
      </c>
      <c r="J16" s="288">
        <f t="shared" si="4"/>
        <v>0.044504658327456294</v>
      </c>
      <c r="K16" s="284">
        <v>555</v>
      </c>
      <c r="L16" s="372">
        <f t="shared" si="5"/>
        <v>0.020600571619464755</v>
      </c>
      <c r="M16" s="503"/>
    </row>
    <row r="17" spans="1:13" s="7" customFormat="1" ht="13.5" customHeight="1">
      <c r="A17" s="283" t="s">
        <v>414</v>
      </c>
      <c r="B17" s="374">
        <f t="shared" si="0"/>
        <v>20493</v>
      </c>
      <c r="C17" s="284">
        <v>13744</v>
      </c>
      <c r="D17" s="286">
        <f t="shared" si="1"/>
        <v>0.6706680329868736</v>
      </c>
      <c r="E17" s="376">
        <v>4105</v>
      </c>
      <c r="F17" s="377">
        <f t="shared" si="2"/>
        <v>0.20031230176157713</v>
      </c>
      <c r="G17" s="284">
        <v>1363</v>
      </c>
      <c r="H17" s="372">
        <f t="shared" si="3"/>
        <v>0.0665105157858781</v>
      </c>
      <c r="I17" s="284">
        <v>467</v>
      </c>
      <c r="J17" s="288">
        <f t="shared" si="4"/>
        <v>0.022788269165080758</v>
      </c>
      <c r="K17" s="284">
        <v>814</v>
      </c>
      <c r="L17" s="372">
        <f t="shared" si="5"/>
        <v>0.03972088030059045</v>
      </c>
      <c r="M17" s="503"/>
    </row>
    <row r="18" spans="1:13" s="7" customFormat="1" ht="13.5" customHeight="1">
      <c r="A18" s="283" t="s">
        <v>415</v>
      </c>
      <c r="B18" s="374"/>
      <c r="C18" s="284"/>
      <c r="D18" s="286"/>
      <c r="E18" s="376"/>
      <c r="F18" s="377"/>
      <c r="G18" s="284"/>
      <c r="H18" s="372"/>
      <c r="I18" s="284"/>
      <c r="J18" s="288"/>
      <c r="K18" s="284"/>
      <c r="L18" s="372"/>
      <c r="M18" s="503" t="s">
        <v>3</v>
      </c>
    </row>
    <row r="19" spans="1:13" s="7" customFormat="1" ht="13.5" customHeight="1">
      <c r="A19" s="283" t="s">
        <v>374</v>
      </c>
      <c r="B19" s="374">
        <f t="shared" si="0"/>
        <v>9233</v>
      </c>
      <c r="C19" s="390">
        <v>4620</v>
      </c>
      <c r="D19" s="286">
        <f t="shared" si="1"/>
        <v>0.5003790750568613</v>
      </c>
      <c r="E19" s="391">
        <v>2949</v>
      </c>
      <c r="F19" s="377">
        <f t="shared" si="2"/>
        <v>0.3193978121953861</v>
      </c>
      <c r="G19" s="390">
        <v>915</v>
      </c>
      <c r="H19" s="372">
        <f t="shared" si="3"/>
        <v>0.0991010505794433</v>
      </c>
      <c r="I19" s="390">
        <v>499</v>
      </c>
      <c r="J19" s="288">
        <f t="shared" si="4"/>
        <v>0.054045272392505145</v>
      </c>
      <c r="K19" s="390">
        <v>250</v>
      </c>
      <c r="L19" s="372">
        <f t="shared" si="5"/>
        <v>0.02707678977580418</v>
      </c>
      <c r="M19" s="503"/>
    </row>
    <row r="20" spans="1:13" s="7" customFormat="1" ht="13.5" customHeight="1">
      <c r="A20" s="283" t="s">
        <v>416</v>
      </c>
      <c r="B20" s="374"/>
      <c r="C20" s="284"/>
      <c r="D20" s="286"/>
      <c r="E20" s="376"/>
      <c r="F20" s="377"/>
      <c r="G20" s="284"/>
      <c r="H20" s="372"/>
      <c r="I20" s="284"/>
      <c r="J20" s="288"/>
      <c r="K20" s="284"/>
      <c r="L20" s="372"/>
      <c r="M20" s="503" t="s">
        <v>137</v>
      </c>
    </row>
    <row r="21" spans="1:13" s="7" customFormat="1" ht="13.5" customHeight="1">
      <c r="A21" s="283" t="s">
        <v>417</v>
      </c>
      <c r="B21" s="374">
        <f t="shared" si="0"/>
        <v>61798</v>
      </c>
      <c r="C21" s="284">
        <v>31979</v>
      </c>
      <c r="D21" s="286">
        <f>C21/B21</f>
        <v>0.5174762937311888</v>
      </c>
      <c r="E21" s="376">
        <v>20390</v>
      </c>
      <c r="F21" s="377">
        <f>E21/B21</f>
        <v>0.32994595294346096</v>
      </c>
      <c r="G21" s="284">
        <v>5656</v>
      </c>
      <c r="H21" s="372">
        <f>G21/B21</f>
        <v>0.09152399754037348</v>
      </c>
      <c r="I21" s="284">
        <v>2656</v>
      </c>
      <c r="J21" s="288">
        <f>I21/B21</f>
        <v>0.04297873717596039</v>
      </c>
      <c r="K21" s="284">
        <v>1117</v>
      </c>
      <c r="L21" s="372">
        <f>K21/B21</f>
        <v>0.018075018609016474</v>
      </c>
      <c r="M21" s="503"/>
    </row>
    <row r="22" spans="1:13" s="7" customFormat="1" ht="13.5" customHeight="1">
      <c r="A22" s="283" t="s">
        <v>418</v>
      </c>
      <c r="B22" s="374">
        <f t="shared" si="0"/>
        <v>11009</v>
      </c>
      <c r="C22" s="284">
        <v>5410</v>
      </c>
      <c r="D22" s="286">
        <f>C22/B22</f>
        <v>0.4914161140884731</v>
      </c>
      <c r="E22" s="376">
        <v>3855</v>
      </c>
      <c r="F22" s="377">
        <f>E22/B22</f>
        <v>0.35016804432736853</v>
      </c>
      <c r="G22" s="284">
        <v>1024</v>
      </c>
      <c r="H22" s="372">
        <f>G22/B22</f>
        <v>0.09301480606776275</v>
      </c>
      <c r="I22" s="284">
        <v>511</v>
      </c>
      <c r="J22" s="288">
        <f>I22/B22</f>
        <v>0.04641656826233082</v>
      </c>
      <c r="K22" s="284">
        <v>209</v>
      </c>
      <c r="L22" s="372">
        <f>K22/B22</f>
        <v>0.018984467254064857</v>
      </c>
      <c r="M22" s="503"/>
    </row>
    <row r="23" spans="1:13" s="7" customFormat="1" ht="13.5" customHeight="1">
      <c r="A23" s="283" t="s">
        <v>419</v>
      </c>
      <c r="B23" s="374">
        <f t="shared" si="0"/>
        <v>87663</v>
      </c>
      <c r="C23" s="284">
        <v>48455</v>
      </c>
      <c r="D23" s="286">
        <f>C23/B23</f>
        <v>0.5527417496549285</v>
      </c>
      <c r="E23" s="376">
        <v>24969</v>
      </c>
      <c r="F23" s="377">
        <f>E23/B23</f>
        <v>0.2848294035111735</v>
      </c>
      <c r="G23" s="284">
        <v>7928</v>
      </c>
      <c r="H23" s="372">
        <f>G23/B23</f>
        <v>0.090437242622315</v>
      </c>
      <c r="I23" s="284">
        <v>4338</v>
      </c>
      <c r="J23" s="288">
        <f>I23/B23</f>
        <v>0.049484959446973065</v>
      </c>
      <c r="K23" s="284">
        <v>1973</v>
      </c>
      <c r="L23" s="372">
        <f>K23/B23</f>
        <v>0.022506644764609927</v>
      </c>
      <c r="M23" s="503"/>
    </row>
    <row r="24" spans="1:13" s="7" customFormat="1" ht="13.5" customHeight="1">
      <c r="A24" s="283" t="s">
        <v>420</v>
      </c>
      <c r="B24" s="374"/>
      <c r="C24" s="284"/>
      <c r="D24" s="286"/>
      <c r="E24" s="376"/>
      <c r="F24" s="377"/>
      <c r="G24" s="284"/>
      <c r="H24" s="372"/>
      <c r="I24" s="284"/>
      <c r="J24" s="288"/>
      <c r="K24" s="284"/>
      <c r="L24" s="372"/>
      <c r="M24" s="503" t="s">
        <v>33</v>
      </c>
    </row>
    <row r="25" spans="1:13" s="7" customFormat="1" ht="13.5" customHeight="1">
      <c r="A25" s="283" t="s">
        <v>421</v>
      </c>
      <c r="B25" s="374"/>
      <c r="C25" s="390"/>
      <c r="D25" s="286"/>
      <c r="E25" s="391"/>
      <c r="F25" s="377"/>
      <c r="G25" s="390"/>
      <c r="H25" s="372"/>
      <c r="I25" s="390"/>
      <c r="J25" s="288"/>
      <c r="K25" s="390"/>
      <c r="L25" s="372"/>
      <c r="M25" s="503" t="s">
        <v>120</v>
      </c>
    </row>
    <row r="26" spans="1:13" s="7" customFormat="1" ht="13.5" customHeight="1">
      <c r="A26" s="283" t="s">
        <v>422</v>
      </c>
      <c r="B26" s="374">
        <f>C26+E26+G26+I26+K26</f>
        <v>25024</v>
      </c>
      <c r="C26" s="284">
        <v>13331</v>
      </c>
      <c r="D26" s="286">
        <f>C26/B26</f>
        <v>0.5327285805626598</v>
      </c>
      <c r="E26" s="376">
        <v>7531</v>
      </c>
      <c r="F26" s="377">
        <f>E26/B26</f>
        <v>0.30095108695652173</v>
      </c>
      <c r="G26" s="284">
        <v>2320</v>
      </c>
      <c r="H26" s="372">
        <f>G26/B26</f>
        <v>0.09271099744245524</v>
      </c>
      <c r="I26" s="284">
        <v>1218</v>
      </c>
      <c r="J26" s="288">
        <f>I26/B26</f>
        <v>0.048673273657289004</v>
      </c>
      <c r="K26" s="284">
        <v>624</v>
      </c>
      <c r="L26" s="372">
        <f>K26/B26</f>
        <v>0.024936061381074168</v>
      </c>
      <c r="M26" s="503"/>
    </row>
    <row r="27" spans="1:13" s="7" customFormat="1" ht="13.5" customHeight="1">
      <c r="A27" s="283" t="s">
        <v>423</v>
      </c>
      <c r="B27" s="374"/>
      <c r="C27" s="284"/>
      <c r="D27" s="286"/>
      <c r="E27" s="376"/>
      <c r="F27" s="377"/>
      <c r="G27" s="284"/>
      <c r="H27" s="372"/>
      <c r="I27" s="284"/>
      <c r="J27" s="288"/>
      <c r="K27" s="284"/>
      <c r="L27" s="372"/>
      <c r="M27" s="503" t="s">
        <v>247</v>
      </c>
    </row>
    <row r="28" spans="1:13" s="7" customFormat="1" ht="13.5" customHeight="1">
      <c r="A28" s="283" t="s">
        <v>467</v>
      </c>
      <c r="B28" s="374">
        <f>C28+E28+G28+I28+K28</f>
        <v>10809</v>
      </c>
      <c r="C28" s="284">
        <v>5465</v>
      </c>
      <c r="D28" s="286">
        <f>C28/B28</f>
        <v>0.5055971875289111</v>
      </c>
      <c r="E28" s="376">
        <v>3512</v>
      </c>
      <c r="F28" s="377">
        <f>E28/B28</f>
        <v>0.32491442316588026</v>
      </c>
      <c r="G28" s="284">
        <v>1029</v>
      </c>
      <c r="H28" s="372">
        <f>G28/B28</f>
        <v>0.0951984457396614</v>
      </c>
      <c r="I28" s="284">
        <v>563</v>
      </c>
      <c r="J28" s="288">
        <f>I28/B28</f>
        <v>0.052086224442594135</v>
      </c>
      <c r="K28" s="284">
        <v>240</v>
      </c>
      <c r="L28" s="372">
        <f>K28/B28</f>
        <v>0.022203719122953096</v>
      </c>
      <c r="M28" s="503"/>
    </row>
    <row r="29" spans="1:13" s="7" customFormat="1" ht="13.5" customHeight="1">
      <c r="A29" s="283" t="s">
        <v>424</v>
      </c>
      <c r="B29" s="374"/>
      <c r="C29" s="284"/>
      <c r="D29" s="286"/>
      <c r="E29" s="376"/>
      <c r="F29" s="377"/>
      <c r="G29" s="284"/>
      <c r="H29" s="372"/>
      <c r="I29" s="284"/>
      <c r="J29" s="288"/>
      <c r="K29" s="284"/>
      <c r="L29" s="372"/>
      <c r="M29" s="503" t="s">
        <v>218</v>
      </c>
    </row>
    <row r="30" spans="1:13" s="7" customFormat="1" ht="13.5" customHeight="1">
      <c r="A30" s="283" t="s">
        <v>425</v>
      </c>
      <c r="B30" s="374">
        <f>C30+E30+G30+I30+K30</f>
        <v>18226</v>
      </c>
      <c r="C30" s="390">
        <v>7665</v>
      </c>
      <c r="D30" s="286">
        <f>C30/B30</f>
        <v>0.4205530560737408</v>
      </c>
      <c r="E30" s="391">
        <v>7247</v>
      </c>
      <c r="F30" s="377">
        <f>E30/B30</f>
        <v>0.3976187863491715</v>
      </c>
      <c r="G30" s="390">
        <v>1954</v>
      </c>
      <c r="H30" s="372">
        <f>G30/B30</f>
        <v>0.10720948096126413</v>
      </c>
      <c r="I30" s="390">
        <v>944</v>
      </c>
      <c r="J30" s="288">
        <f>I30/B30</f>
        <v>0.051794140239218696</v>
      </c>
      <c r="K30" s="390">
        <v>416</v>
      </c>
      <c r="L30" s="372">
        <f>K30/B30</f>
        <v>0.02282453637660485</v>
      </c>
      <c r="M30" s="503"/>
    </row>
    <row r="31" spans="1:13" s="7" customFormat="1" ht="12.75" customHeight="1">
      <c r="A31" s="283" t="s">
        <v>390</v>
      </c>
      <c r="B31" s="374">
        <f>C31+E31+G31+I31+K31</f>
        <v>2019</v>
      </c>
      <c r="C31" s="284">
        <v>1040</v>
      </c>
      <c r="D31" s="286">
        <f>C31/B31</f>
        <v>0.5151064883605745</v>
      </c>
      <c r="E31" s="376">
        <v>511</v>
      </c>
      <c r="F31" s="377">
        <f>E31/B31</f>
        <v>0.2530955918771669</v>
      </c>
      <c r="G31" s="284">
        <v>229</v>
      </c>
      <c r="H31" s="372">
        <f>G31/B31</f>
        <v>0.11342248637939574</v>
      </c>
      <c r="I31" s="284">
        <v>113</v>
      </c>
      <c r="J31" s="288">
        <f>I31/B31</f>
        <v>0.05596830113917781</v>
      </c>
      <c r="K31" s="284">
        <v>126</v>
      </c>
      <c r="L31" s="372">
        <f>K31/B31</f>
        <v>0.06240713224368499</v>
      </c>
      <c r="M31" s="503" t="s">
        <v>19</v>
      </c>
    </row>
    <row r="32" spans="1:13" s="7" customFormat="1" ht="13.5" customHeight="1">
      <c r="A32" s="283" t="s">
        <v>391</v>
      </c>
      <c r="B32" s="374">
        <f>C32+E32+G32+I32+K32</f>
        <v>2539</v>
      </c>
      <c r="C32" s="284">
        <v>1098</v>
      </c>
      <c r="D32" s="286">
        <f>C32/B32</f>
        <v>0.43245372193777076</v>
      </c>
      <c r="E32" s="376">
        <v>935</v>
      </c>
      <c r="F32" s="377">
        <f>E32/B32</f>
        <v>0.36825521858999605</v>
      </c>
      <c r="G32" s="284">
        <v>286</v>
      </c>
      <c r="H32" s="372">
        <f>G32/B32</f>
        <v>0.11264277274517527</v>
      </c>
      <c r="I32" s="284">
        <v>140</v>
      </c>
      <c r="J32" s="288">
        <f>I32/B32</f>
        <v>0.05513981882630957</v>
      </c>
      <c r="K32" s="284">
        <v>80</v>
      </c>
      <c r="L32" s="372">
        <f>K32/B32</f>
        <v>0.03150846790074833</v>
      </c>
      <c r="M32" s="503"/>
    </row>
    <row r="33" spans="1:13" s="7" customFormat="1" ht="13.5" customHeight="1">
      <c r="A33" s="283" t="s">
        <v>392</v>
      </c>
      <c r="B33" s="374"/>
      <c r="C33" s="390"/>
      <c r="D33" s="286"/>
      <c r="E33" s="391"/>
      <c r="F33" s="377"/>
      <c r="G33" s="390"/>
      <c r="H33" s="372"/>
      <c r="I33" s="390"/>
      <c r="J33" s="288"/>
      <c r="K33" s="390"/>
      <c r="L33" s="372"/>
      <c r="M33" s="503" t="s">
        <v>138</v>
      </c>
    </row>
    <row r="34" spans="1:13" s="7" customFormat="1" ht="13.5" customHeight="1">
      <c r="A34" s="283" t="s">
        <v>426</v>
      </c>
      <c r="B34" s="374"/>
      <c r="C34" s="284"/>
      <c r="D34" s="286"/>
      <c r="E34" s="376"/>
      <c r="F34" s="377"/>
      <c r="G34" s="284"/>
      <c r="H34" s="372"/>
      <c r="I34" s="284"/>
      <c r="J34" s="288"/>
      <c r="K34" s="284"/>
      <c r="L34" s="372"/>
      <c r="M34" s="503" t="s">
        <v>138</v>
      </c>
    </row>
    <row r="35" spans="1:13" s="7" customFormat="1" ht="13.5" customHeight="1">
      <c r="A35" s="283" t="s">
        <v>387</v>
      </c>
      <c r="B35" s="374"/>
      <c r="C35" s="390"/>
      <c r="D35" s="286"/>
      <c r="E35" s="391"/>
      <c r="F35" s="377"/>
      <c r="G35" s="390"/>
      <c r="H35" s="372"/>
      <c r="I35" s="390"/>
      <c r="J35" s="288"/>
      <c r="K35" s="390"/>
      <c r="L35" s="372"/>
      <c r="M35" s="503" t="s">
        <v>101</v>
      </c>
    </row>
    <row r="36" spans="1:13" s="7" customFormat="1" ht="13.5" customHeight="1">
      <c r="A36" s="283" t="s">
        <v>427</v>
      </c>
      <c r="B36" s="374"/>
      <c r="C36" s="390"/>
      <c r="D36" s="286"/>
      <c r="E36" s="391"/>
      <c r="F36" s="377"/>
      <c r="G36" s="390"/>
      <c r="H36" s="372"/>
      <c r="I36" s="390"/>
      <c r="J36" s="288"/>
      <c r="K36" s="390"/>
      <c r="L36" s="372"/>
      <c r="M36" s="503" t="s">
        <v>139</v>
      </c>
    </row>
    <row r="37" spans="1:13" s="7" customFormat="1" ht="13.5" customHeight="1">
      <c r="A37" s="283" t="s">
        <v>393</v>
      </c>
      <c r="B37" s="374"/>
      <c r="C37" s="284"/>
      <c r="D37" s="286"/>
      <c r="E37" s="376"/>
      <c r="F37" s="377"/>
      <c r="G37" s="284"/>
      <c r="H37" s="372"/>
      <c r="I37" s="284"/>
      <c r="J37" s="288"/>
      <c r="K37" s="284"/>
      <c r="L37" s="372"/>
      <c r="M37" s="503" t="s">
        <v>126</v>
      </c>
    </row>
    <row r="38" spans="1:13" s="7" customFormat="1" ht="13.5" customHeight="1">
      <c r="A38" s="283" t="s">
        <v>428</v>
      </c>
      <c r="B38" s="374"/>
      <c r="C38" s="390"/>
      <c r="D38" s="286"/>
      <c r="E38" s="391"/>
      <c r="F38" s="377"/>
      <c r="G38" s="390"/>
      <c r="H38" s="372"/>
      <c r="I38" s="390"/>
      <c r="J38" s="288"/>
      <c r="K38" s="390"/>
      <c r="L38" s="372"/>
      <c r="M38" s="503" t="s">
        <v>123</v>
      </c>
    </row>
    <row r="39" spans="1:13" s="7" customFormat="1" ht="13.5" customHeight="1">
      <c r="A39" s="283" t="s">
        <v>429</v>
      </c>
      <c r="B39" s="374"/>
      <c r="C39" s="284"/>
      <c r="D39" s="286"/>
      <c r="E39" s="376"/>
      <c r="F39" s="377"/>
      <c r="G39" s="284"/>
      <c r="H39" s="372"/>
      <c r="I39" s="284"/>
      <c r="J39" s="288"/>
      <c r="K39" s="284"/>
      <c r="L39" s="372"/>
      <c r="M39" s="503" t="s">
        <v>247</v>
      </c>
    </row>
    <row r="40" spans="1:13" s="7" customFormat="1" ht="13.5" customHeight="1">
      <c r="A40" s="283" t="s">
        <v>430</v>
      </c>
      <c r="B40" s="374"/>
      <c r="C40" s="390"/>
      <c r="D40" s="286"/>
      <c r="E40" s="391"/>
      <c r="F40" s="377"/>
      <c r="G40" s="390"/>
      <c r="H40" s="372"/>
      <c r="I40" s="390"/>
      <c r="J40" s="288"/>
      <c r="K40" s="390"/>
      <c r="L40" s="372"/>
      <c r="M40" s="503" t="s">
        <v>137</v>
      </c>
    </row>
    <row r="41" spans="1:13" s="7" customFormat="1" ht="13.5" customHeight="1">
      <c r="A41" s="283" t="s">
        <v>431</v>
      </c>
      <c r="B41" s="374">
        <f>C41+E41+G41+I41+K41</f>
        <v>12995</v>
      </c>
      <c r="C41" s="284">
        <v>6418</v>
      </c>
      <c r="D41" s="286">
        <f>C41/B41</f>
        <v>0.4938822624086187</v>
      </c>
      <c r="E41" s="376">
        <v>4192</v>
      </c>
      <c r="F41" s="377">
        <f>E41/B41</f>
        <v>0.3225856098499423</v>
      </c>
      <c r="G41" s="284">
        <v>1278</v>
      </c>
      <c r="H41" s="372">
        <f>G41/B41</f>
        <v>0.09834551750673336</v>
      </c>
      <c r="I41" s="284">
        <v>687</v>
      </c>
      <c r="J41" s="288">
        <f>I41/B41</f>
        <v>0.05286648711042709</v>
      </c>
      <c r="K41" s="284">
        <v>420</v>
      </c>
      <c r="L41" s="372">
        <f>K41/B41</f>
        <v>0.032320123124278566</v>
      </c>
      <c r="M41" s="503"/>
    </row>
    <row r="42" spans="1:13" s="7" customFormat="1" ht="13.5" customHeight="1">
      <c r="A42" s="283" t="s">
        <v>432</v>
      </c>
      <c r="B42" s="374">
        <f>C42+E42+G42+I42+K42</f>
        <v>17527</v>
      </c>
      <c r="C42" s="284">
        <v>9414</v>
      </c>
      <c r="D42" s="286">
        <f>C42/B42</f>
        <v>0.5371141667142123</v>
      </c>
      <c r="E42" s="376">
        <v>5241</v>
      </c>
      <c r="F42" s="377">
        <f>E42/B42</f>
        <v>0.2990243624122782</v>
      </c>
      <c r="G42" s="284">
        <v>1609</v>
      </c>
      <c r="H42" s="372">
        <f>G42/B42</f>
        <v>0.0918012209733554</v>
      </c>
      <c r="I42" s="284">
        <v>817</v>
      </c>
      <c r="J42" s="288">
        <f>I42/B42</f>
        <v>0.046613795857819364</v>
      </c>
      <c r="K42" s="284">
        <v>446</v>
      </c>
      <c r="L42" s="372">
        <f>K42/B42</f>
        <v>0.025446454042334685</v>
      </c>
      <c r="M42" s="503"/>
    </row>
    <row r="43" spans="1:13" s="7" customFormat="1" ht="13.5" customHeight="1">
      <c r="A43" s="283" t="s">
        <v>394</v>
      </c>
      <c r="B43" s="374"/>
      <c r="C43" s="284"/>
      <c r="D43" s="286"/>
      <c r="E43" s="376"/>
      <c r="F43" s="377"/>
      <c r="G43" s="284"/>
      <c r="H43" s="372"/>
      <c r="I43" s="284"/>
      <c r="J43" s="288"/>
      <c r="K43" s="284"/>
      <c r="L43" s="372"/>
      <c r="M43" s="503" t="s">
        <v>247</v>
      </c>
    </row>
    <row r="44" spans="1:13" s="7" customFormat="1" ht="13.5" customHeight="1">
      <c r="A44" s="283" t="s">
        <v>395</v>
      </c>
      <c r="B44" s="374"/>
      <c r="C44" s="284"/>
      <c r="D44" s="286"/>
      <c r="E44" s="376"/>
      <c r="F44" s="377"/>
      <c r="G44" s="284"/>
      <c r="H44" s="372"/>
      <c r="I44" s="284"/>
      <c r="J44" s="288"/>
      <c r="K44" s="284"/>
      <c r="L44" s="372"/>
      <c r="M44" s="503" t="s">
        <v>506</v>
      </c>
    </row>
    <row r="45" spans="1:13" s="7" customFormat="1" ht="13.5" customHeight="1">
      <c r="A45" s="283" t="s">
        <v>433</v>
      </c>
      <c r="B45" s="374">
        <f>C45+E45+G45+I45+K45</f>
        <v>10429</v>
      </c>
      <c r="C45" s="284">
        <v>4426</v>
      </c>
      <c r="D45" s="286">
        <f>C45/B45</f>
        <v>0.4243935180745997</v>
      </c>
      <c r="E45" s="376">
        <v>3476</v>
      </c>
      <c r="F45" s="377">
        <f>E45/B45</f>
        <v>0.333301371176527</v>
      </c>
      <c r="G45" s="284">
        <v>1186</v>
      </c>
      <c r="H45" s="372">
        <f>G45/B45</f>
        <v>0.11372135391696232</v>
      </c>
      <c r="I45" s="284">
        <v>582</v>
      </c>
      <c r="J45" s="288">
        <f>I45/B45</f>
        <v>0.0558059257838719</v>
      </c>
      <c r="K45" s="284">
        <v>759</v>
      </c>
      <c r="L45" s="372">
        <f>K45/B45</f>
        <v>0.07277783104803912</v>
      </c>
      <c r="M45" s="503"/>
    </row>
    <row r="46" spans="1:13" s="7" customFormat="1" ht="13.5" customHeight="1">
      <c r="A46" s="283" t="s">
        <v>434</v>
      </c>
      <c r="B46" s="374"/>
      <c r="C46" s="284"/>
      <c r="D46" s="286"/>
      <c r="E46" s="376"/>
      <c r="F46" s="377"/>
      <c r="G46" s="284"/>
      <c r="H46" s="372"/>
      <c r="I46" s="284"/>
      <c r="J46" s="288"/>
      <c r="K46" s="284"/>
      <c r="L46" s="372"/>
      <c r="M46" s="503" t="s">
        <v>120</v>
      </c>
    </row>
    <row r="47" spans="1:13" s="7" customFormat="1" ht="13.5" customHeight="1" thickBot="1">
      <c r="A47" s="388" t="s">
        <v>396</v>
      </c>
      <c r="B47" s="530"/>
      <c r="C47" s="528"/>
      <c r="D47" s="531"/>
      <c r="E47" s="526"/>
      <c r="F47" s="377"/>
      <c r="G47" s="528"/>
      <c r="H47" s="372"/>
      <c r="I47" s="528"/>
      <c r="J47" s="288"/>
      <c r="K47" s="528"/>
      <c r="L47" s="372"/>
      <c r="M47" s="503" t="s">
        <v>126</v>
      </c>
    </row>
    <row r="48" spans="1:13" ht="17.25" customHeight="1" thickBot="1">
      <c r="A48" s="97" t="s">
        <v>385</v>
      </c>
      <c r="B48" s="235">
        <f>SUM(B6:B47)</f>
        <v>447145</v>
      </c>
      <c r="C48" s="235">
        <f>SUM(C6:C47)</f>
        <v>232354</v>
      </c>
      <c r="D48" s="509">
        <f>C48/B48</f>
        <v>0.519639043263371</v>
      </c>
      <c r="E48" s="510">
        <f>SUM(E6:E47)</f>
        <v>141169</v>
      </c>
      <c r="F48" s="511">
        <f>E48/B48</f>
        <v>0.315711905533999</v>
      </c>
      <c r="G48" s="378">
        <f>SUM(G6:G47)</f>
        <v>42181</v>
      </c>
      <c r="H48" s="509">
        <f>G48/B48</f>
        <v>0.09433405271220745</v>
      </c>
      <c r="I48" s="512">
        <f>SUM(I6:I47)</f>
        <v>20921</v>
      </c>
      <c r="J48" s="511">
        <f>I48/B48</f>
        <v>0.04678795469031299</v>
      </c>
      <c r="K48" s="512">
        <f>SUM(K6:K47)</f>
        <v>10520</v>
      </c>
      <c r="L48" s="509">
        <f>K48/B48</f>
        <v>0.023527043800109584</v>
      </c>
      <c r="M48" s="504"/>
    </row>
    <row r="49" spans="1:12" ht="15.75" customHeight="1">
      <c r="A49" s="9"/>
      <c r="B49" s="5"/>
      <c r="C49" s="5"/>
      <c r="D49" s="5"/>
      <c r="E49" s="5"/>
      <c r="F49" s="5"/>
      <c r="G49" s="26"/>
      <c r="H49" s="26"/>
      <c r="I49" s="27"/>
      <c r="J49" s="26"/>
      <c r="K49" s="26"/>
      <c r="L49" s="27"/>
    </row>
    <row r="50" spans="3:4" ht="13.5">
      <c r="C50" s="637"/>
      <c r="D50" s="638"/>
    </row>
  </sheetData>
  <sheetProtection/>
  <mergeCells count="8">
    <mergeCell ref="K3:L3"/>
    <mergeCell ref="I3:J3"/>
    <mergeCell ref="A3:A4"/>
    <mergeCell ref="E3:F3"/>
    <mergeCell ref="G3:H3"/>
    <mergeCell ref="C50:D50"/>
    <mergeCell ref="E2:H2"/>
    <mergeCell ref="C3:D3"/>
  </mergeCells>
  <printOptions/>
  <pageMargins left="0.4724409448818898" right="0.1968503937007874" top="0.6692913385826772" bottom="0.2755905511811024" header="0.4330708661417323" footer="0.1968503937007874"/>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J9" sqref="J9"/>
    </sheetView>
  </sheetViews>
  <sheetFormatPr defaultColWidth="9.00390625" defaultRowHeight="13.5"/>
  <cols>
    <col min="1" max="1" width="12.625" style="1" customWidth="1"/>
    <col min="2" max="2" width="9.50390625" style="1" customWidth="1"/>
    <col min="10" max="10" width="5.00390625" style="0" customWidth="1"/>
  </cols>
  <sheetData>
    <row r="1" spans="1:9" ht="21" customHeight="1">
      <c r="A1" s="84"/>
      <c r="B1" s="652" t="s">
        <v>27</v>
      </c>
      <c r="C1" s="653"/>
      <c r="D1" s="653"/>
      <c r="E1" s="653"/>
      <c r="F1" s="653"/>
      <c r="G1" s="653"/>
      <c r="H1" s="653"/>
      <c r="I1" s="653"/>
    </row>
    <row r="2" spans="1:6" ht="17.25" customHeight="1" thickBot="1">
      <c r="A2" s="84"/>
      <c r="B2" s="84"/>
      <c r="D2" s="654" t="s">
        <v>475</v>
      </c>
      <c r="E2" s="654"/>
      <c r="F2" s="654"/>
    </row>
    <row r="3" spans="1:9" ht="16.5" customHeight="1">
      <c r="A3" s="646"/>
      <c r="B3" s="650" t="s">
        <v>250</v>
      </c>
      <c r="C3" s="651"/>
      <c r="D3" s="650" t="s">
        <v>26</v>
      </c>
      <c r="E3" s="651"/>
      <c r="F3" s="650" t="s">
        <v>24</v>
      </c>
      <c r="G3" s="651"/>
      <c r="H3" s="650" t="s">
        <v>25</v>
      </c>
      <c r="I3" s="651"/>
    </row>
    <row r="4" spans="1:9" ht="29.25" customHeight="1" thickBot="1">
      <c r="A4" s="647"/>
      <c r="B4" s="373" t="s">
        <v>23</v>
      </c>
      <c r="C4" s="381" t="s">
        <v>443</v>
      </c>
      <c r="D4" s="373" t="s">
        <v>23</v>
      </c>
      <c r="E4" s="381" t="s">
        <v>443</v>
      </c>
      <c r="F4" s="373" t="s">
        <v>23</v>
      </c>
      <c r="G4" s="381" t="s">
        <v>443</v>
      </c>
      <c r="H4" s="373" t="s">
        <v>23</v>
      </c>
      <c r="I4" s="381" t="s">
        <v>443</v>
      </c>
    </row>
    <row r="5" spans="1:10" s="7" customFormat="1" ht="16.5" customHeight="1">
      <c r="A5" s="404" t="s">
        <v>22</v>
      </c>
      <c r="B5" s="413"/>
      <c r="C5" s="415"/>
      <c r="D5" s="413"/>
      <c r="E5" s="415"/>
      <c r="F5" s="413"/>
      <c r="G5" s="415"/>
      <c r="H5" s="413"/>
      <c r="I5" s="415"/>
      <c r="J5" s="291" t="s">
        <v>3</v>
      </c>
    </row>
    <row r="6" spans="1:10" s="7" customFormat="1" ht="13.5" customHeight="1">
      <c r="A6" s="388" t="s">
        <v>398</v>
      </c>
      <c r="B6" s="374">
        <v>1370908</v>
      </c>
      <c r="C6" s="382"/>
      <c r="D6" s="374">
        <v>821963</v>
      </c>
      <c r="E6" s="382"/>
      <c r="F6" s="374" t="s">
        <v>6</v>
      </c>
      <c r="G6" s="382"/>
      <c r="H6" s="374" t="s">
        <v>6</v>
      </c>
      <c r="I6" s="382"/>
      <c r="J6" s="291"/>
    </row>
    <row r="7" spans="1:10" s="7" customFormat="1" ht="13.5" customHeight="1">
      <c r="A7" s="283" t="s">
        <v>399</v>
      </c>
      <c r="B7" s="374"/>
      <c r="C7" s="382"/>
      <c r="D7" s="374"/>
      <c r="E7" s="382"/>
      <c r="F7" s="374"/>
      <c r="G7" s="382"/>
      <c r="H7" s="374"/>
      <c r="I7" s="382"/>
      <c r="J7" s="291" t="s">
        <v>247</v>
      </c>
    </row>
    <row r="8" spans="1:10" s="7" customFormat="1" ht="13.5" customHeight="1">
      <c r="A8" s="283" t="s">
        <v>386</v>
      </c>
      <c r="B8" s="374"/>
      <c r="C8" s="382"/>
      <c r="D8" s="374"/>
      <c r="E8" s="382"/>
      <c r="F8" s="374"/>
      <c r="G8" s="382"/>
      <c r="H8" s="374"/>
      <c r="I8" s="382"/>
      <c r="J8" s="291" t="s">
        <v>123</v>
      </c>
    </row>
    <row r="9" spans="1:10" s="7" customFormat="1" ht="13.5" customHeight="1">
      <c r="A9" s="283" t="s">
        <v>388</v>
      </c>
      <c r="B9" s="374">
        <v>1283680</v>
      </c>
      <c r="C9" s="382"/>
      <c r="D9" s="374">
        <v>705531</v>
      </c>
      <c r="E9" s="382"/>
      <c r="F9" s="374">
        <v>463889</v>
      </c>
      <c r="G9" s="382"/>
      <c r="H9" s="374">
        <v>254961</v>
      </c>
      <c r="I9" s="382"/>
      <c r="J9" s="291"/>
    </row>
    <row r="10" spans="1:10" s="7" customFormat="1" ht="13.5" customHeight="1">
      <c r="A10" s="283" t="s">
        <v>400</v>
      </c>
      <c r="B10" s="374">
        <v>2714775</v>
      </c>
      <c r="C10" s="382"/>
      <c r="D10" s="374">
        <v>1574517</v>
      </c>
      <c r="E10" s="382"/>
      <c r="F10" s="374">
        <v>547830</v>
      </c>
      <c r="G10" s="382"/>
      <c r="H10" s="374">
        <v>313968</v>
      </c>
      <c r="I10" s="382"/>
      <c r="J10" s="291"/>
    </row>
    <row r="11" spans="1:10" s="7" customFormat="1" ht="13.5" customHeight="1">
      <c r="A11" s="283" t="s">
        <v>401</v>
      </c>
      <c r="B11" s="374"/>
      <c r="C11" s="382"/>
      <c r="D11" s="374"/>
      <c r="E11" s="382"/>
      <c r="F11" s="374"/>
      <c r="G11" s="382"/>
      <c r="H11" s="374"/>
      <c r="I11" s="382"/>
      <c r="J11" s="291" t="s">
        <v>247</v>
      </c>
    </row>
    <row r="12" spans="1:10" s="7" customFormat="1" ht="13.5" customHeight="1">
      <c r="A12" s="283" t="s">
        <v>389</v>
      </c>
      <c r="B12" s="374">
        <v>1324299</v>
      </c>
      <c r="C12" s="382"/>
      <c r="D12" s="374">
        <v>795174</v>
      </c>
      <c r="E12" s="382"/>
      <c r="F12" s="374"/>
      <c r="G12" s="382"/>
      <c r="H12" s="374"/>
      <c r="I12" s="382"/>
      <c r="J12" s="291"/>
    </row>
    <row r="13" spans="1:10" s="7" customFormat="1" ht="13.5" customHeight="1">
      <c r="A13" s="283" t="s">
        <v>402</v>
      </c>
      <c r="B13" s="374"/>
      <c r="C13" s="382"/>
      <c r="D13" s="374"/>
      <c r="E13" s="382"/>
      <c r="F13" s="374">
        <v>563442</v>
      </c>
      <c r="G13" s="382"/>
      <c r="H13" s="374">
        <v>326724</v>
      </c>
      <c r="I13" s="382"/>
      <c r="J13" s="291"/>
    </row>
    <row r="14" spans="1:10" s="7" customFormat="1" ht="13.5" customHeight="1">
      <c r="A14" s="283" t="s">
        <v>403</v>
      </c>
      <c r="B14" s="374">
        <v>176005</v>
      </c>
      <c r="C14" s="382"/>
      <c r="D14" s="374">
        <v>115901</v>
      </c>
      <c r="E14" s="382"/>
      <c r="F14" s="374"/>
      <c r="G14" s="382"/>
      <c r="H14" s="374"/>
      <c r="I14" s="382"/>
      <c r="J14" s="291"/>
    </row>
    <row r="15" spans="1:10" s="7" customFormat="1" ht="13.5" customHeight="1">
      <c r="A15" s="283" t="s">
        <v>412</v>
      </c>
      <c r="B15" s="374">
        <v>1399986</v>
      </c>
      <c r="C15" s="382"/>
      <c r="D15" s="374">
        <v>795751</v>
      </c>
      <c r="E15" s="382"/>
      <c r="F15" s="374">
        <v>541513</v>
      </c>
      <c r="G15" s="382"/>
      <c r="H15" s="374">
        <v>305764</v>
      </c>
      <c r="I15" s="382"/>
      <c r="J15" s="291"/>
    </row>
    <row r="16" spans="1:10" s="7" customFormat="1" ht="13.5" customHeight="1">
      <c r="A16" s="283" t="s">
        <v>413</v>
      </c>
      <c r="B16" s="374"/>
      <c r="C16" s="382"/>
      <c r="D16" s="374"/>
      <c r="E16" s="382"/>
      <c r="F16" s="374"/>
      <c r="G16" s="382"/>
      <c r="H16" s="374"/>
      <c r="I16" s="382"/>
      <c r="J16" s="291" t="s">
        <v>6</v>
      </c>
    </row>
    <row r="17" spans="1:10" s="7" customFormat="1" ht="13.5" customHeight="1">
      <c r="A17" s="283" t="s">
        <v>414</v>
      </c>
      <c r="B17" s="374"/>
      <c r="C17" s="382"/>
      <c r="D17" s="374"/>
      <c r="E17" s="382"/>
      <c r="F17" s="374"/>
      <c r="G17" s="382"/>
      <c r="H17" s="374"/>
      <c r="I17" s="382"/>
      <c r="J17" s="291" t="s">
        <v>6</v>
      </c>
    </row>
    <row r="18" spans="1:10" s="7" customFormat="1" ht="13.5" customHeight="1">
      <c r="A18" s="283" t="s">
        <v>415</v>
      </c>
      <c r="B18" s="374">
        <v>837986</v>
      </c>
      <c r="C18" s="382"/>
      <c r="D18" s="374">
        <v>485282</v>
      </c>
      <c r="E18" s="382"/>
      <c r="F18" s="374"/>
      <c r="G18" s="382"/>
      <c r="H18" s="374"/>
      <c r="I18" s="382"/>
      <c r="J18" s="291"/>
    </row>
    <row r="19" spans="1:10" s="7" customFormat="1" ht="13.5" customHeight="1">
      <c r="A19" s="283" t="s">
        <v>374</v>
      </c>
      <c r="B19" s="374">
        <v>936727</v>
      </c>
      <c r="C19" s="382"/>
      <c r="D19" s="374">
        <v>522403</v>
      </c>
      <c r="E19" s="382"/>
      <c r="F19" s="374">
        <v>574129</v>
      </c>
      <c r="G19" s="382"/>
      <c r="H19" s="374">
        <v>317503</v>
      </c>
      <c r="I19" s="382"/>
      <c r="J19" s="291"/>
    </row>
    <row r="20" spans="1:10" s="7" customFormat="1" ht="13.5" customHeight="1">
      <c r="A20" s="283" t="s">
        <v>416</v>
      </c>
      <c r="B20" s="374"/>
      <c r="C20" s="382"/>
      <c r="D20" s="374"/>
      <c r="E20" s="382"/>
      <c r="F20" s="374"/>
      <c r="G20" s="382"/>
      <c r="H20" s="374" t="s">
        <v>146</v>
      </c>
      <c r="I20" s="382"/>
      <c r="J20" s="291" t="s">
        <v>247</v>
      </c>
    </row>
    <row r="21" spans="1:10" s="7" customFormat="1" ht="13.5" customHeight="1">
      <c r="A21" s="283" t="s">
        <v>417</v>
      </c>
      <c r="B21" s="374">
        <v>1299681</v>
      </c>
      <c r="C21" s="382"/>
      <c r="D21" s="374">
        <v>755881</v>
      </c>
      <c r="E21" s="382"/>
      <c r="F21" s="374">
        <v>577139</v>
      </c>
      <c r="G21" s="382"/>
      <c r="H21" s="374">
        <v>335658</v>
      </c>
      <c r="I21" s="382"/>
      <c r="J21" s="291"/>
    </row>
    <row r="22" spans="1:10" s="7" customFormat="1" ht="13.5" customHeight="1">
      <c r="A22" s="283" t="s">
        <v>418</v>
      </c>
      <c r="B22" s="374">
        <v>1347700</v>
      </c>
      <c r="C22" s="382"/>
      <c r="D22" s="374">
        <v>758657</v>
      </c>
      <c r="E22" s="382"/>
      <c r="F22" s="374">
        <v>581799</v>
      </c>
      <c r="G22" s="382"/>
      <c r="H22" s="374">
        <v>328976</v>
      </c>
      <c r="I22" s="382"/>
      <c r="J22" s="291"/>
    </row>
    <row r="23" spans="1:10" s="7" customFormat="1" ht="13.5" customHeight="1">
      <c r="A23" s="283" t="s">
        <v>419</v>
      </c>
      <c r="B23" s="374"/>
      <c r="C23" s="382"/>
      <c r="D23" s="374"/>
      <c r="E23" s="382"/>
      <c r="F23" s="374"/>
      <c r="G23" s="382"/>
      <c r="H23" s="374"/>
      <c r="I23" s="382"/>
      <c r="J23" s="291" t="s">
        <v>6</v>
      </c>
    </row>
    <row r="24" spans="1:10" s="7" customFormat="1" ht="13.5" customHeight="1">
      <c r="A24" s="283" t="s">
        <v>420</v>
      </c>
      <c r="B24" s="374">
        <v>1425527</v>
      </c>
      <c r="C24" s="382"/>
      <c r="D24" s="374">
        <v>806936</v>
      </c>
      <c r="E24" s="382"/>
      <c r="F24" s="374">
        <v>591744</v>
      </c>
      <c r="G24" s="382"/>
      <c r="H24" s="374">
        <v>330226</v>
      </c>
      <c r="I24" s="382"/>
      <c r="J24" s="291"/>
    </row>
    <row r="25" spans="1:10" s="7" customFormat="1" ht="13.5" customHeight="1">
      <c r="A25" s="283" t="s">
        <v>421</v>
      </c>
      <c r="B25" s="374">
        <v>981439</v>
      </c>
      <c r="C25" s="382"/>
      <c r="D25" s="374">
        <v>544420</v>
      </c>
      <c r="E25" s="382"/>
      <c r="F25" s="374">
        <v>616772</v>
      </c>
      <c r="G25" s="382"/>
      <c r="H25" s="374">
        <v>343630</v>
      </c>
      <c r="I25" s="382"/>
      <c r="J25" s="291"/>
    </row>
    <row r="26" spans="1:10" s="7" customFormat="1" ht="13.5" customHeight="1">
      <c r="A26" s="283" t="s">
        <v>422</v>
      </c>
      <c r="B26" s="374">
        <v>1082761</v>
      </c>
      <c r="C26" s="382"/>
      <c r="D26" s="374">
        <v>623719</v>
      </c>
      <c r="E26" s="382"/>
      <c r="F26" s="374">
        <v>555970</v>
      </c>
      <c r="G26" s="382"/>
      <c r="H26" s="374">
        <v>310694</v>
      </c>
      <c r="I26" s="382"/>
      <c r="J26" s="291"/>
    </row>
    <row r="27" spans="1:10" s="7" customFormat="1" ht="13.5" customHeight="1">
      <c r="A27" s="283" t="s">
        <v>423</v>
      </c>
      <c r="B27" s="374"/>
      <c r="C27" s="382"/>
      <c r="D27" s="374"/>
      <c r="E27" s="382"/>
      <c r="F27" s="374"/>
      <c r="G27" s="382"/>
      <c r="H27" s="374"/>
      <c r="I27" s="382"/>
      <c r="J27" s="291" t="s">
        <v>247</v>
      </c>
    </row>
    <row r="28" spans="1:10" s="7" customFormat="1" ht="13.5" customHeight="1">
      <c r="A28" s="283" t="s">
        <v>467</v>
      </c>
      <c r="B28" s="374">
        <v>1202767</v>
      </c>
      <c r="C28" s="382"/>
      <c r="D28" s="374">
        <v>691344</v>
      </c>
      <c r="E28" s="382"/>
      <c r="F28" s="374">
        <v>559573</v>
      </c>
      <c r="G28" s="382"/>
      <c r="H28" s="374">
        <v>316237</v>
      </c>
      <c r="I28" s="382"/>
      <c r="J28" s="291"/>
    </row>
    <row r="29" spans="1:10" s="7" customFormat="1" ht="13.5" customHeight="1">
      <c r="A29" s="283" t="s">
        <v>424</v>
      </c>
      <c r="B29" s="374">
        <v>1560972</v>
      </c>
      <c r="C29" s="382"/>
      <c r="D29" s="374">
        <v>880921</v>
      </c>
      <c r="E29" s="382"/>
      <c r="F29" s="374"/>
      <c r="G29" s="382"/>
      <c r="H29" s="374"/>
      <c r="I29" s="382"/>
      <c r="J29" s="291"/>
    </row>
    <row r="30" spans="1:10" s="7" customFormat="1" ht="13.5" customHeight="1">
      <c r="A30" s="283" t="s">
        <v>425</v>
      </c>
      <c r="B30" s="374"/>
      <c r="C30" s="382"/>
      <c r="D30" s="374"/>
      <c r="E30" s="382"/>
      <c r="F30" s="374"/>
      <c r="G30" s="382"/>
      <c r="H30" s="374"/>
      <c r="I30" s="382"/>
      <c r="J30" s="291" t="s">
        <v>247</v>
      </c>
    </row>
    <row r="31" spans="1:10" s="7" customFormat="1" ht="12.75" customHeight="1">
      <c r="A31" s="283" t="s">
        <v>390</v>
      </c>
      <c r="B31" s="374">
        <v>1516917</v>
      </c>
      <c r="C31" s="382"/>
      <c r="D31" s="374">
        <v>789944</v>
      </c>
      <c r="E31" s="382"/>
      <c r="F31" s="374">
        <v>595161</v>
      </c>
      <c r="G31" s="382"/>
      <c r="H31" s="374">
        <v>309945</v>
      </c>
      <c r="I31" s="382"/>
      <c r="J31" s="291"/>
    </row>
    <row r="32" spans="1:10" s="7" customFormat="1" ht="13.5" customHeight="1">
      <c r="A32" s="283" t="s">
        <v>391</v>
      </c>
      <c r="B32" s="374"/>
      <c r="C32" s="382"/>
      <c r="D32" s="374"/>
      <c r="E32" s="382"/>
      <c r="F32" s="374"/>
      <c r="G32" s="382"/>
      <c r="H32" s="374"/>
      <c r="I32" s="382"/>
      <c r="J32" s="291" t="s">
        <v>123</v>
      </c>
    </row>
    <row r="33" spans="1:10" s="7" customFormat="1" ht="13.5" customHeight="1">
      <c r="A33" s="283" t="s">
        <v>392</v>
      </c>
      <c r="B33" s="374"/>
      <c r="C33" s="382"/>
      <c r="D33" s="374"/>
      <c r="E33" s="382"/>
      <c r="F33" s="374"/>
      <c r="G33" s="382"/>
      <c r="H33" s="374"/>
      <c r="I33" s="382"/>
      <c r="J33" s="291" t="s">
        <v>247</v>
      </c>
    </row>
    <row r="34" spans="1:10" s="7" customFormat="1" ht="13.5" customHeight="1">
      <c r="A34" s="283" t="s">
        <v>426</v>
      </c>
      <c r="B34" s="374">
        <v>1301808</v>
      </c>
      <c r="C34" s="382"/>
      <c r="D34" s="374">
        <v>740764</v>
      </c>
      <c r="E34" s="382"/>
      <c r="F34" s="374">
        <v>609519</v>
      </c>
      <c r="G34" s="382"/>
      <c r="H34" s="374">
        <v>348577</v>
      </c>
      <c r="I34" s="382"/>
      <c r="J34" s="291"/>
    </row>
    <row r="35" spans="1:10" s="7" customFormat="1" ht="12.75" customHeight="1">
      <c r="A35" s="283" t="s">
        <v>387</v>
      </c>
      <c r="B35" s="374"/>
      <c r="C35" s="382"/>
      <c r="D35" s="374"/>
      <c r="E35" s="382"/>
      <c r="F35" s="374"/>
      <c r="G35" s="382"/>
      <c r="H35" s="374"/>
      <c r="I35" s="382"/>
      <c r="J35" s="291" t="s">
        <v>101</v>
      </c>
    </row>
    <row r="36" spans="1:10" s="7" customFormat="1" ht="13.5" customHeight="1">
      <c r="A36" s="283" t="s">
        <v>427</v>
      </c>
      <c r="B36" s="374">
        <v>1395761</v>
      </c>
      <c r="C36" s="382"/>
      <c r="D36" s="374">
        <v>753814</v>
      </c>
      <c r="E36" s="382"/>
      <c r="F36" s="374">
        <v>551372</v>
      </c>
      <c r="G36" s="382"/>
      <c r="H36" s="374">
        <v>296754</v>
      </c>
      <c r="I36" s="382"/>
      <c r="J36" s="291"/>
    </row>
    <row r="37" spans="1:10" s="7" customFormat="1" ht="13.5" customHeight="1">
      <c r="A37" s="283" t="s">
        <v>393</v>
      </c>
      <c r="B37" s="374" t="s">
        <v>218</v>
      </c>
      <c r="C37" s="382"/>
      <c r="D37" s="374" t="s">
        <v>218</v>
      </c>
      <c r="E37" s="382"/>
      <c r="F37" s="374">
        <v>542721</v>
      </c>
      <c r="G37" s="382"/>
      <c r="H37" s="374">
        <v>304226</v>
      </c>
      <c r="I37" s="382"/>
      <c r="J37" s="291"/>
    </row>
    <row r="38" spans="1:10" s="7" customFormat="1" ht="13.5" customHeight="1">
      <c r="A38" s="283" t="s">
        <v>428</v>
      </c>
      <c r="B38" s="374">
        <v>951989</v>
      </c>
      <c r="C38" s="382"/>
      <c r="D38" s="374">
        <v>540158</v>
      </c>
      <c r="E38" s="382"/>
      <c r="F38" s="374">
        <v>500184</v>
      </c>
      <c r="G38" s="382"/>
      <c r="H38" s="374">
        <v>284700</v>
      </c>
      <c r="I38" s="382"/>
      <c r="J38" s="291"/>
    </row>
    <row r="39" spans="1:10" s="7" customFormat="1" ht="13.5" customHeight="1">
      <c r="A39" s="283" t="s">
        <v>429</v>
      </c>
      <c r="B39" s="374">
        <v>751125</v>
      </c>
      <c r="C39" s="382"/>
      <c r="D39" s="374">
        <v>415547</v>
      </c>
      <c r="E39" s="382"/>
      <c r="F39" s="374">
        <v>562200</v>
      </c>
      <c r="G39" s="382"/>
      <c r="H39" s="374">
        <v>299433</v>
      </c>
      <c r="I39" s="382"/>
      <c r="J39" s="291"/>
    </row>
    <row r="40" spans="1:10" s="7" customFormat="1" ht="13.5" customHeight="1">
      <c r="A40" s="283" t="s">
        <v>430</v>
      </c>
      <c r="B40" s="374">
        <v>1126630</v>
      </c>
      <c r="C40" s="382"/>
      <c r="D40" s="374">
        <v>617752</v>
      </c>
      <c r="E40" s="382"/>
      <c r="F40" s="374"/>
      <c r="G40" s="382"/>
      <c r="H40" s="374"/>
      <c r="I40" s="382"/>
      <c r="J40" s="291" t="s">
        <v>218</v>
      </c>
    </row>
    <row r="41" spans="1:10" s="7" customFormat="1" ht="13.5" customHeight="1">
      <c r="A41" s="283" t="s">
        <v>431</v>
      </c>
      <c r="B41" s="374">
        <v>1283530</v>
      </c>
      <c r="C41" s="382"/>
      <c r="D41" s="374">
        <v>712889</v>
      </c>
      <c r="E41" s="382"/>
      <c r="F41" s="374">
        <v>589282</v>
      </c>
      <c r="G41" s="382"/>
      <c r="H41" s="374">
        <v>327295</v>
      </c>
      <c r="I41" s="382"/>
      <c r="J41" s="291"/>
    </row>
    <row r="42" spans="1:10" s="7" customFormat="1" ht="13.5" customHeight="1">
      <c r="A42" s="283" t="s">
        <v>432</v>
      </c>
      <c r="B42" s="374">
        <v>1054072</v>
      </c>
      <c r="C42" s="382"/>
      <c r="D42" s="374">
        <v>606435</v>
      </c>
      <c r="E42" s="382"/>
      <c r="F42" s="374">
        <v>617646</v>
      </c>
      <c r="G42" s="382"/>
      <c r="H42" s="374">
        <v>348234</v>
      </c>
      <c r="I42" s="382"/>
      <c r="J42" s="291"/>
    </row>
    <row r="43" spans="1:10" s="7" customFormat="1" ht="13.5" customHeight="1">
      <c r="A43" s="283" t="s">
        <v>394</v>
      </c>
      <c r="B43" s="374"/>
      <c r="C43" s="382"/>
      <c r="D43" s="374"/>
      <c r="E43" s="382"/>
      <c r="F43" s="374"/>
      <c r="G43" s="382"/>
      <c r="H43" s="374"/>
      <c r="I43" s="382"/>
      <c r="J43" s="291" t="s">
        <v>247</v>
      </c>
    </row>
    <row r="44" spans="1:10" s="7" customFormat="1" ht="13.5" customHeight="1">
      <c r="A44" s="283" t="s">
        <v>395</v>
      </c>
      <c r="B44" s="374">
        <v>1015000</v>
      </c>
      <c r="C44" s="382"/>
      <c r="D44" s="374">
        <v>543000</v>
      </c>
      <c r="E44" s="382"/>
      <c r="F44" s="374">
        <v>631629</v>
      </c>
      <c r="G44" s="382"/>
      <c r="H44" s="374">
        <v>339075</v>
      </c>
      <c r="I44" s="382"/>
      <c r="J44" s="291"/>
    </row>
    <row r="45" spans="1:10" s="7" customFormat="1" ht="13.5" customHeight="1">
      <c r="A45" s="283" t="s">
        <v>433</v>
      </c>
      <c r="B45" s="374">
        <v>911369</v>
      </c>
      <c r="C45" s="382"/>
      <c r="D45" s="374">
        <v>425829</v>
      </c>
      <c r="E45" s="382"/>
      <c r="F45" s="374">
        <v>493688</v>
      </c>
      <c r="G45" s="382"/>
      <c r="H45" s="374">
        <v>230671</v>
      </c>
      <c r="I45" s="382"/>
      <c r="J45" s="291"/>
    </row>
    <row r="46" spans="1:10" s="7" customFormat="1" ht="13.5" customHeight="1">
      <c r="A46" s="283" t="s">
        <v>434</v>
      </c>
      <c r="B46" s="374">
        <v>960000</v>
      </c>
      <c r="C46" s="382"/>
      <c r="D46" s="374">
        <v>530000</v>
      </c>
      <c r="E46" s="382"/>
      <c r="F46" s="374" t="s">
        <v>3</v>
      </c>
      <c r="G46" s="382"/>
      <c r="H46" s="374" t="s">
        <v>128</v>
      </c>
      <c r="I46" s="382"/>
      <c r="J46" s="291"/>
    </row>
    <row r="47" spans="1:10" s="7" customFormat="1" ht="13.5" customHeight="1" thickBot="1">
      <c r="A47" s="388" t="s">
        <v>396</v>
      </c>
      <c r="B47" s="530">
        <v>1157736</v>
      </c>
      <c r="C47" s="532"/>
      <c r="D47" s="530">
        <v>685101</v>
      </c>
      <c r="E47" s="532"/>
      <c r="F47" s="530">
        <v>684570</v>
      </c>
      <c r="G47" s="532"/>
      <c r="H47" s="530">
        <v>402329</v>
      </c>
      <c r="I47" s="532"/>
      <c r="J47" s="291"/>
    </row>
    <row r="48" spans="1:9" ht="17.25" customHeight="1" thickBot="1">
      <c r="A48" s="97" t="s">
        <v>385</v>
      </c>
      <c r="B48" s="375">
        <f>AVERAGE(B5:B47)</f>
        <v>1198931.4814814816</v>
      </c>
      <c r="C48" s="383">
        <f>'保険証発行状況'!O49</f>
        <v>0.36073228380700795</v>
      </c>
      <c r="D48" s="375">
        <f>AVERAGE(D5:D47)</f>
        <v>675541.9629629629</v>
      </c>
      <c r="E48" s="383">
        <f>'保険証発行状況'!Q49</f>
        <v>0.2130700963602289</v>
      </c>
      <c r="F48" s="375">
        <f>AVERAGE(F5:F47)</f>
        <v>570535.0909090909</v>
      </c>
      <c r="G48" s="383">
        <f>'保険証発行状況'!S49</f>
        <v>0</v>
      </c>
      <c r="H48" s="375">
        <f>AVERAGE(H5:H47)</f>
        <v>317071.8181818182</v>
      </c>
      <c r="I48" s="383">
        <f>'保険証発行状況'!U49</f>
        <v>0</v>
      </c>
    </row>
    <row r="49" spans="1:2" ht="15.75" customHeight="1">
      <c r="A49" s="9"/>
      <c r="B49" s="5"/>
    </row>
  </sheetData>
  <sheetProtection/>
  <mergeCells count="7">
    <mergeCell ref="H3:I3"/>
    <mergeCell ref="B1:I1"/>
    <mergeCell ref="D2:F2"/>
    <mergeCell ref="A3:A4"/>
    <mergeCell ref="B3:C3"/>
    <mergeCell ref="D3:E3"/>
    <mergeCell ref="F3:G3"/>
  </mergeCells>
  <printOptions/>
  <pageMargins left="0.4724409448818898" right="0.1968503937007874" top="0.6692913385826772" bottom="0.2755905511811024" header="0.4330708661417323" footer="0.1968503937007874"/>
  <pageSetup fitToHeight="1" fitToWidth="1"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B1:DB49"/>
  <sheetViews>
    <sheetView zoomScalePageLayoutView="0" workbookViewId="0" topLeftCell="A1">
      <pane xSplit="2" ySplit="4" topLeftCell="C20" activePane="bottomRight" state="frozen"/>
      <selection pane="topLeft" activeCell="A1" sqref="A1"/>
      <selection pane="topRight" activeCell="C1" sqref="C1"/>
      <selection pane="bottomLeft" activeCell="A5" sqref="A5"/>
      <selection pane="bottomRight" activeCell="Q35" sqref="Q35"/>
    </sheetView>
  </sheetViews>
  <sheetFormatPr defaultColWidth="9.00390625" defaultRowHeight="13.5"/>
  <cols>
    <col min="1" max="1" width="4.125" style="0" customWidth="1"/>
    <col min="2" max="2" width="12.50390625" style="150" customWidth="1"/>
    <col min="3" max="4" width="6.00390625" style="150" customWidth="1"/>
    <col min="5" max="6" width="4.50390625" style="150" customWidth="1"/>
    <col min="7" max="7" width="5.75390625" style="150" customWidth="1"/>
    <col min="8" max="8" width="5.625" style="150" customWidth="1"/>
    <col min="9" max="10" width="3.25390625" style="150" customWidth="1"/>
    <col min="11" max="13" width="3.125" style="150" customWidth="1"/>
    <col min="14" max="14" width="3.50390625" style="150" customWidth="1"/>
    <col min="15" max="18" width="7.625" style="0" customWidth="1"/>
  </cols>
  <sheetData>
    <row r="1" spans="3:18" ht="24.75" customHeight="1">
      <c r="C1" s="655" t="s">
        <v>125</v>
      </c>
      <c r="D1" s="656"/>
      <c r="E1" s="656"/>
      <c r="F1" s="656"/>
      <c r="G1" s="656"/>
      <c r="H1" s="656"/>
      <c r="I1" s="656"/>
      <c r="J1" s="656"/>
      <c r="K1" s="656"/>
      <c r="L1" s="656"/>
      <c r="M1" s="656"/>
      <c r="N1" s="656"/>
      <c r="O1" s="656"/>
      <c r="P1" s="656"/>
      <c r="Q1" s="656"/>
      <c r="R1" s="656"/>
    </row>
    <row r="2" spans="4:9" ht="14.25" thickBot="1">
      <c r="D2" s="657" t="s">
        <v>475</v>
      </c>
      <c r="E2" s="657"/>
      <c r="F2" s="657"/>
      <c r="G2" s="657"/>
      <c r="H2" s="657"/>
      <c r="I2" s="657"/>
    </row>
    <row r="3" spans="2:18" ht="21.75" customHeight="1">
      <c r="B3" s="659"/>
      <c r="C3" s="664" t="s">
        <v>109</v>
      </c>
      <c r="D3" s="665"/>
      <c r="E3" s="666" t="s">
        <v>110</v>
      </c>
      <c r="F3" s="667"/>
      <c r="G3" s="664" t="s">
        <v>104</v>
      </c>
      <c r="H3" s="665"/>
      <c r="I3" s="666" t="s">
        <v>107</v>
      </c>
      <c r="J3" s="667"/>
      <c r="K3" s="667"/>
      <c r="L3" s="667"/>
      <c r="M3" s="667"/>
      <c r="N3" s="665"/>
      <c r="O3" s="661" t="s">
        <v>263</v>
      </c>
      <c r="P3" s="662"/>
      <c r="Q3" s="662"/>
      <c r="R3" s="663"/>
    </row>
    <row r="4" spans="2:18" ht="46.5" customHeight="1" thickBot="1">
      <c r="B4" s="660"/>
      <c r="C4" s="458" t="s">
        <v>105</v>
      </c>
      <c r="D4" s="76" t="s">
        <v>106</v>
      </c>
      <c r="E4" s="454" t="s">
        <v>111</v>
      </c>
      <c r="F4" s="455" t="s">
        <v>112</v>
      </c>
      <c r="G4" s="458" t="s">
        <v>105</v>
      </c>
      <c r="H4" s="76" t="s">
        <v>106</v>
      </c>
      <c r="I4" s="454" t="s">
        <v>108</v>
      </c>
      <c r="J4" s="455" t="s">
        <v>114</v>
      </c>
      <c r="K4" s="456" t="s">
        <v>115</v>
      </c>
      <c r="L4" s="455" t="s">
        <v>113</v>
      </c>
      <c r="M4" s="455" t="s">
        <v>116</v>
      </c>
      <c r="N4" s="457" t="s">
        <v>111</v>
      </c>
      <c r="O4" s="142" t="s">
        <v>35</v>
      </c>
      <c r="P4" s="141" t="s">
        <v>473</v>
      </c>
      <c r="Q4" s="143" t="s">
        <v>34</v>
      </c>
      <c r="R4" s="152" t="s">
        <v>264</v>
      </c>
    </row>
    <row r="5" spans="2:18" s="7" customFormat="1" ht="19.5" customHeight="1">
      <c r="B5" s="224" t="s">
        <v>311</v>
      </c>
      <c r="C5" s="459">
        <v>1</v>
      </c>
      <c r="D5" s="460"/>
      <c r="E5" s="459">
        <v>1</v>
      </c>
      <c r="F5" s="461"/>
      <c r="G5" s="459">
        <v>1</v>
      </c>
      <c r="H5" s="460"/>
      <c r="I5" s="459"/>
      <c r="J5" s="461"/>
      <c r="K5" s="462"/>
      <c r="L5" s="461"/>
      <c r="M5" s="461">
        <v>1</v>
      </c>
      <c r="N5" s="460"/>
      <c r="O5" s="416">
        <v>0</v>
      </c>
      <c r="P5" s="230">
        <v>49569</v>
      </c>
      <c r="Q5" s="417">
        <v>23513</v>
      </c>
      <c r="R5" s="168">
        <f>Q5/P5</f>
        <v>0.4743488874094696</v>
      </c>
    </row>
    <row r="6" spans="2:18" s="7" customFormat="1" ht="19.5" customHeight="1">
      <c r="B6" s="167" t="s">
        <v>398</v>
      </c>
      <c r="C6" s="463">
        <v>1</v>
      </c>
      <c r="D6" s="464"/>
      <c r="E6" s="463"/>
      <c r="F6" s="465">
        <v>1</v>
      </c>
      <c r="G6" s="463">
        <v>1</v>
      </c>
      <c r="H6" s="464"/>
      <c r="I6" s="463"/>
      <c r="J6" s="465"/>
      <c r="K6" s="466"/>
      <c r="L6" s="465"/>
      <c r="M6" s="465"/>
      <c r="N6" s="464">
        <v>1</v>
      </c>
      <c r="O6" s="239">
        <v>0</v>
      </c>
      <c r="P6" s="230">
        <f>'保険証発行状況'!E7</f>
        <v>1651</v>
      </c>
      <c r="Q6" s="240">
        <v>0</v>
      </c>
      <c r="R6" s="168">
        <f aca="true" t="shared" si="0" ref="R6:R48">Q6/P6</f>
        <v>0</v>
      </c>
    </row>
    <row r="7" spans="2:18" s="7" customFormat="1" ht="19.5" customHeight="1">
      <c r="B7" s="167" t="s">
        <v>399</v>
      </c>
      <c r="C7" s="463">
        <v>1</v>
      </c>
      <c r="D7" s="464"/>
      <c r="E7" s="463">
        <v>1</v>
      </c>
      <c r="F7" s="465"/>
      <c r="G7" s="463">
        <v>1</v>
      </c>
      <c r="H7" s="464"/>
      <c r="I7" s="463"/>
      <c r="J7" s="465"/>
      <c r="K7" s="466"/>
      <c r="L7" s="465"/>
      <c r="M7" s="465">
        <v>1</v>
      </c>
      <c r="N7" s="464"/>
      <c r="O7" s="239">
        <v>637</v>
      </c>
      <c r="P7" s="230">
        <f>'保険証発行状況'!E8</f>
        <v>851</v>
      </c>
      <c r="Q7" s="240">
        <v>291</v>
      </c>
      <c r="R7" s="168">
        <f t="shared" si="0"/>
        <v>0.3419506462984724</v>
      </c>
    </row>
    <row r="8" spans="2:18" s="7" customFormat="1" ht="19.5" customHeight="1">
      <c r="B8" s="167" t="s">
        <v>386</v>
      </c>
      <c r="C8" s="463">
        <v>1</v>
      </c>
      <c r="D8" s="464"/>
      <c r="E8" s="463">
        <v>1</v>
      </c>
      <c r="F8" s="465"/>
      <c r="G8" s="463">
        <v>1</v>
      </c>
      <c r="H8" s="464"/>
      <c r="I8" s="463"/>
      <c r="J8" s="465"/>
      <c r="K8" s="466">
        <v>1</v>
      </c>
      <c r="L8" s="465"/>
      <c r="M8" s="465"/>
      <c r="N8" s="464"/>
      <c r="O8" s="239">
        <v>0</v>
      </c>
      <c r="P8" s="230">
        <f>'保険証発行状況'!E9</f>
        <v>79</v>
      </c>
      <c r="Q8" s="241">
        <v>19</v>
      </c>
      <c r="R8" s="168">
        <f t="shared" si="0"/>
        <v>0.24050632911392406</v>
      </c>
    </row>
    <row r="9" spans="2:18" s="7" customFormat="1" ht="19.5" customHeight="1">
      <c r="B9" s="167" t="s">
        <v>388</v>
      </c>
      <c r="C9" s="463"/>
      <c r="D9" s="464">
        <v>1</v>
      </c>
      <c r="E9" s="463">
        <v>1</v>
      </c>
      <c r="F9" s="465"/>
      <c r="G9" s="463"/>
      <c r="H9" s="464">
        <v>1</v>
      </c>
      <c r="I9" s="463"/>
      <c r="J9" s="465"/>
      <c r="K9" s="466">
        <v>1</v>
      </c>
      <c r="L9" s="465"/>
      <c r="M9" s="465">
        <v>1</v>
      </c>
      <c r="N9" s="464"/>
      <c r="O9" s="239">
        <v>214</v>
      </c>
      <c r="P9" s="230">
        <f>'保険証発行状況'!E10</f>
        <v>135</v>
      </c>
      <c r="Q9" s="580" t="s">
        <v>218</v>
      </c>
      <c r="R9" s="168"/>
    </row>
    <row r="10" spans="2:18" s="7" customFormat="1" ht="19.5" customHeight="1">
      <c r="B10" s="167" t="s">
        <v>400</v>
      </c>
      <c r="C10" s="463"/>
      <c r="D10" s="464">
        <v>1</v>
      </c>
      <c r="E10" s="463">
        <v>1</v>
      </c>
      <c r="F10" s="465"/>
      <c r="G10" s="463"/>
      <c r="H10" s="464">
        <v>1</v>
      </c>
      <c r="I10" s="463"/>
      <c r="J10" s="465"/>
      <c r="K10" s="466"/>
      <c r="L10" s="465"/>
      <c r="M10" s="465">
        <v>1</v>
      </c>
      <c r="N10" s="464"/>
      <c r="O10" s="239">
        <v>0</v>
      </c>
      <c r="P10" s="230">
        <f>'保険証発行状況'!E11</f>
        <v>553</v>
      </c>
      <c r="Q10" s="240">
        <v>0</v>
      </c>
      <c r="R10" s="168">
        <f t="shared" si="0"/>
        <v>0</v>
      </c>
    </row>
    <row r="11" spans="2:18" s="7" customFormat="1" ht="19.5" customHeight="1">
      <c r="B11" s="167" t="s">
        <v>401</v>
      </c>
      <c r="C11" s="463">
        <v>1</v>
      </c>
      <c r="D11" s="464"/>
      <c r="E11" s="463">
        <v>1</v>
      </c>
      <c r="F11" s="465"/>
      <c r="G11" s="463">
        <v>1</v>
      </c>
      <c r="H11" s="464"/>
      <c r="I11" s="463"/>
      <c r="J11" s="465"/>
      <c r="K11" s="466">
        <v>1</v>
      </c>
      <c r="L11" s="465"/>
      <c r="M11" s="465">
        <v>1</v>
      </c>
      <c r="N11" s="464"/>
      <c r="O11" s="242">
        <v>0</v>
      </c>
      <c r="P11" s="230">
        <f>'保険証発行状況'!E12</f>
        <v>5513</v>
      </c>
      <c r="Q11" s="240">
        <v>0</v>
      </c>
      <c r="R11" s="168">
        <f t="shared" si="0"/>
        <v>0</v>
      </c>
    </row>
    <row r="12" spans="2:18" s="7" customFormat="1" ht="19.5" customHeight="1">
      <c r="B12" s="167" t="s">
        <v>389</v>
      </c>
      <c r="C12" s="463">
        <v>1</v>
      </c>
      <c r="D12" s="464"/>
      <c r="E12" s="463">
        <v>1</v>
      </c>
      <c r="F12" s="465"/>
      <c r="G12" s="463">
        <v>1</v>
      </c>
      <c r="H12" s="464"/>
      <c r="I12" s="463"/>
      <c r="J12" s="465"/>
      <c r="K12" s="466">
        <v>1</v>
      </c>
      <c r="L12" s="465"/>
      <c r="M12" s="465"/>
      <c r="N12" s="464"/>
      <c r="O12" s="242" t="s">
        <v>247</v>
      </c>
      <c r="P12" s="230">
        <f>'保険証発行状況'!E13</f>
        <v>255</v>
      </c>
      <c r="Q12" s="240" t="s">
        <v>247</v>
      </c>
      <c r="R12" s="168"/>
    </row>
    <row r="13" spans="2:18" s="7" customFormat="1" ht="19.5" customHeight="1">
      <c r="B13" s="167" t="s">
        <v>402</v>
      </c>
      <c r="C13" s="463">
        <v>1</v>
      </c>
      <c r="D13" s="464"/>
      <c r="E13" s="463"/>
      <c r="F13" s="465">
        <v>1</v>
      </c>
      <c r="G13" s="463">
        <v>1</v>
      </c>
      <c r="H13" s="464"/>
      <c r="I13" s="463"/>
      <c r="J13" s="465"/>
      <c r="K13" s="466"/>
      <c r="L13" s="465"/>
      <c r="M13" s="465">
        <v>1</v>
      </c>
      <c r="N13" s="464"/>
      <c r="O13" s="239">
        <v>0</v>
      </c>
      <c r="P13" s="230">
        <f>'保険証発行状況'!E14</f>
        <v>3356</v>
      </c>
      <c r="Q13" s="241">
        <v>0</v>
      </c>
      <c r="R13" s="168">
        <f t="shared" si="0"/>
        <v>0</v>
      </c>
    </row>
    <row r="14" spans="2:18" s="7" customFormat="1" ht="19.5" customHeight="1">
      <c r="B14" s="167" t="s">
        <v>403</v>
      </c>
      <c r="C14" s="463">
        <v>1</v>
      </c>
      <c r="D14" s="464"/>
      <c r="E14" s="463"/>
      <c r="F14" s="465">
        <v>1</v>
      </c>
      <c r="G14" s="463">
        <v>1</v>
      </c>
      <c r="H14" s="464"/>
      <c r="I14" s="463"/>
      <c r="J14" s="465"/>
      <c r="K14" s="466"/>
      <c r="L14" s="465"/>
      <c r="M14" s="465">
        <v>1</v>
      </c>
      <c r="N14" s="464"/>
      <c r="O14" s="242">
        <v>268</v>
      </c>
      <c r="P14" s="230">
        <f>'保険証発行状況'!E15</f>
        <v>565</v>
      </c>
      <c r="Q14" s="240">
        <v>132</v>
      </c>
      <c r="R14" s="490">
        <f t="shared" si="0"/>
        <v>0.2336283185840708</v>
      </c>
    </row>
    <row r="15" spans="2:18" s="7" customFormat="1" ht="19.5" customHeight="1">
      <c r="B15" s="167" t="s">
        <v>412</v>
      </c>
      <c r="C15" s="463">
        <v>1</v>
      </c>
      <c r="D15" s="464"/>
      <c r="E15" s="463"/>
      <c r="F15" s="465">
        <v>1</v>
      </c>
      <c r="G15" s="463">
        <v>1</v>
      </c>
      <c r="H15" s="464"/>
      <c r="I15" s="463"/>
      <c r="J15" s="465"/>
      <c r="K15" s="466"/>
      <c r="L15" s="465"/>
      <c r="M15" s="465">
        <v>1</v>
      </c>
      <c r="N15" s="464"/>
      <c r="O15" s="239">
        <v>0</v>
      </c>
      <c r="P15" s="230">
        <f>'保険証発行状況'!E16</f>
        <v>1393</v>
      </c>
      <c r="Q15" s="240">
        <v>0</v>
      </c>
      <c r="R15" s="168">
        <f t="shared" si="0"/>
        <v>0</v>
      </c>
    </row>
    <row r="16" spans="2:18" s="7" customFormat="1" ht="19.5" customHeight="1">
      <c r="B16" s="167" t="s">
        <v>413</v>
      </c>
      <c r="C16" s="463">
        <v>1</v>
      </c>
      <c r="D16" s="464"/>
      <c r="E16" s="463">
        <v>1</v>
      </c>
      <c r="F16" s="465"/>
      <c r="G16" s="463">
        <v>1</v>
      </c>
      <c r="H16" s="464"/>
      <c r="I16" s="463">
        <v>1</v>
      </c>
      <c r="J16" s="465"/>
      <c r="K16" s="466">
        <v>1</v>
      </c>
      <c r="L16" s="465"/>
      <c r="M16" s="465">
        <v>1</v>
      </c>
      <c r="N16" s="464"/>
      <c r="O16" s="242" t="s">
        <v>247</v>
      </c>
      <c r="P16" s="230" t="s">
        <v>247</v>
      </c>
      <c r="Q16" s="240" t="s">
        <v>247</v>
      </c>
      <c r="R16" s="168" t="e">
        <f t="shared" si="0"/>
        <v>#VALUE!</v>
      </c>
    </row>
    <row r="17" spans="2:18" s="7" customFormat="1" ht="19.5" customHeight="1">
      <c r="B17" s="167" t="s">
        <v>414</v>
      </c>
      <c r="C17" s="463">
        <v>1</v>
      </c>
      <c r="D17" s="464"/>
      <c r="E17" s="463">
        <v>1</v>
      </c>
      <c r="F17" s="465"/>
      <c r="G17" s="463">
        <v>1</v>
      </c>
      <c r="H17" s="464"/>
      <c r="I17" s="463"/>
      <c r="J17" s="465"/>
      <c r="K17" s="466">
        <v>1</v>
      </c>
      <c r="L17" s="465"/>
      <c r="M17" s="465">
        <v>1</v>
      </c>
      <c r="N17" s="464"/>
      <c r="O17" s="239">
        <v>2319</v>
      </c>
      <c r="P17" s="230">
        <f>'保険証発行状況'!E18</f>
        <v>2483</v>
      </c>
      <c r="Q17" s="240">
        <v>1150</v>
      </c>
      <c r="R17" s="168">
        <f t="shared" si="0"/>
        <v>0.4631494160289972</v>
      </c>
    </row>
    <row r="18" spans="2:18" s="7" customFormat="1" ht="19.5" customHeight="1">
      <c r="B18" s="167" t="s">
        <v>415</v>
      </c>
      <c r="C18" s="463">
        <v>1</v>
      </c>
      <c r="D18" s="464"/>
      <c r="E18" s="463">
        <v>1</v>
      </c>
      <c r="F18" s="465"/>
      <c r="G18" s="463">
        <v>1</v>
      </c>
      <c r="H18" s="464"/>
      <c r="I18" s="463"/>
      <c r="J18" s="465"/>
      <c r="K18" s="466"/>
      <c r="L18" s="465"/>
      <c r="M18" s="465">
        <v>1</v>
      </c>
      <c r="N18" s="464"/>
      <c r="O18" s="242">
        <v>0</v>
      </c>
      <c r="P18" s="230">
        <f>'保険証発行状況'!E19</f>
        <v>2748</v>
      </c>
      <c r="Q18" s="240">
        <v>0</v>
      </c>
      <c r="R18" s="168">
        <f t="shared" si="0"/>
        <v>0</v>
      </c>
    </row>
    <row r="19" spans="2:18" s="25" customFormat="1" ht="19.5" customHeight="1">
      <c r="B19" s="167" t="s">
        <v>374</v>
      </c>
      <c r="C19" s="463">
        <v>1</v>
      </c>
      <c r="D19" s="464"/>
      <c r="E19" s="463">
        <v>1</v>
      </c>
      <c r="F19" s="465"/>
      <c r="G19" s="463">
        <v>1</v>
      </c>
      <c r="H19" s="464"/>
      <c r="I19" s="463"/>
      <c r="J19" s="465"/>
      <c r="K19" s="466"/>
      <c r="L19" s="465"/>
      <c r="M19" s="465">
        <v>1</v>
      </c>
      <c r="N19" s="464"/>
      <c r="O19" s="239">
        <v>0</v>
      </c>
      <c r="P19" s="230">
        <f>'保険証発行状況'!E20</f>
        <v>710</v>
      </c>
      <c r="Q19" s="241"/>
      <c r="R19" s="168">
        <f t="shared" si="0"/>
        <v>0</v>
      </c>
    </row>
    <row r="20" spans="2:18" s="7" customFormat="1" ht="19.5" customHeight="1">
      <c r="B20" s="167" t="s">
        <v>416</v>
      </c>
      <c r="C20" s="463">
        <v>1</v>
      </c>
      <c r="D20" s="464"/>
      <c r="E20" s="463">
        <v>1</v>
      </c>
      <c r="F20" s="465"/>
      <c r="G20" s="463">
        <v>1</v>
      </c>
      <c r="H20" s="464"/>
      <c r="I20" s="463"/>
      <c r="J20" s="465"/>
      <c r="K20" s="466">
        <v>1</v>
      </c>
      <c r="L20" s="465"/>
      <c r="M20" s="465"/>
      <c r="N20" s="464"/>
      <c r="O20" s="242">
        <v>1108</v>
      </c>
      <c r="P20" s="230">
        <f>'保険証発行状況'!E21</f>
        <v>2668</v>
      </c>
      <c r="Q20" s="240">
        <v>0</v>
      </c>
      <c r="R20" s="168">
        <f t="shared" si="0"/>
        <v>0</v>
      </c>
    </row>
    <row r="21" spans="2:18" s="7" customFormat="1" ht="19.5" customHeight="1">
      <c r="B21" s="167" t="s">
        <v>417</v>
      </c>
      <c r="C21" s="463"/>
      <c r="D21" s="464">
        <v>1</v>
      </c>
      <c r="E21" s="463">
        <v>1</v>
      </c>
      <c r="F21" s="465"/>
      <c r="G21" s="463"/>
      <c r="H21" s="464">
        <v>1</v>
      </c>
      <c r="I21" s="463"/>
      <c r="J21" s="465"/>
      <c r="K21" s="466"/>
      <c r="L21" s="465"/>
      <c r="M21" s="465">
        <v>1</v>
      </c>
      <c r="N21" s="464"/>
      <c r="O21" s="239">
        <v>0</v>
      </c>
      <c r="P21" s="230">
        <f>'保険証発行状況'!E22</f>
        <v>5710</v>
      </c>
      <c r="Q21" s="241">
        <v>0</v>
      </c>
      <c r="R21" s="168">
        <f t="shared" si="0"/>
        <v>0</v>
      </c>
    </row>
    <row r="22" spans="2:18" s="7" customFormat="1" ht="19.5" customHeight="1">
      <c r="B22" s="167" t="s">
        <v>418</v>
      </c>
      <c r="C22" s="463">
        <v>1</v>
      </c>
      <c r="D22" s="464"/>
      <c r="E22" s="463">
        <v>1</v>
      </c>
      <c r="F22" s="465"/>
      <c r="G22" s="463">
        <v>1</v>
      </c>
      <c r="H22" s="464"/>
      <c r="I22" s="463"/>
      <c r="J22" s="465"/>
      <c r="K22" s="466"/>
      <c r="L22" s="465"/>
      <c r="M22" s="465">
        <v>1</v>
      </c>
      <c r="N22" s="464"/>
      <c r="O22" s="242">
        <v>0</v>
      </c>
      <c r="P22" s="230">
        <f>'保険証発行状況'!E23</f>
        <v>344</v>
      </c>
      <c r="Q22" s="240">
        <v>0</v>
      </c>
      <c r="R22" s="168">
        <f t="shared" si="0"/>
        <v>0</v>
      </c>
    </row>
    <row r="23" spans="2:18" s="7" customFormat="1" ht="19.5" customHeight="1">
      <c r="B23" s="167" t="s">
        <v>419</v>
      </c>
      <c r="C23" s="463">
        <v>1</v>
      </c>
      <c r="D23" s="464"/>
      <c r="E23" s="463"/>
      <c r="F23" s="465">
        <v>1</v>
      </c>
      <c r="G23" s="463"/>
      <c r="H23" s="464"/>
      <c r="I23" s="463"/>
      <c r="J23" s="465"/>
      <c r="K23" s="466"/>
      <c r="L23" s="465"/>
      <c r="M23" s="465">
        <v>1</v>
      </c>
      <c r="N23" s="464"/>
      <c r="O23" s="239">
        <v>0</v>
      </c>
      <c r="P23" s="230">
        <f>'保険証発行状況'!E24</f>
        <v>9125</v>
      </c>
      <c r="Q23" s="241">
        <v>0</v>
      </c>
      <c r="R23" s="168">
        <v>0</v>
      </c>
    </row>
    <row r="24" spans="2:18" s="7" customFormat="1" ht="19.5" customHeight="1">
      <c r="B24" s="167" t="s">
        <v>420</v>
      </c>
      <c r="C24" s="463">
        <v>1</v>
      </c>
      <c r="D24" s="464"/>
      <c r="E24" s="463"/>
      <c r="F24" s="465">
        <v>1</v>
      </c>
      <c r="G24" s="463">
        <v>1</v>
      </c>
      <c r="H24" s="464"/>
      <c r="I24" s="463"/>
      <c r="J24" s="465"/>
      <c r="K24" s="466"/>
      <c r="L24" s="465"/>
      <c r="M24" s="465">
        <v>1</v>
      </c>
      <c r="N24" s="464"/>
      <c r="O24" s="242">
        <v>0</v>
      </c>
      <c r="P24" s="230">
        <f>'保険証発行状況'!E25</f>
        <v>603</v>
      </c>
      <c r="Q24" s="241">
        <v>0</v>
      </c>
      <c r="R24" s="168">
        <f t="shared" si="0"/>
        <v>0</v>
      </c>
    </row>
    <row r="25" spans="2:18" s="7" customFormat="1" ht="19.5" customHeight="1">
      <c r="B25" s="167" t="s">
        <v>421</v>
      </c>
      <c r="C25" s="463">
        <v>1</v>
      </c>
      <c r="D25" s="464"/>
      <c r="E25" s="463">
        <v>1</v>
      </c>
      <c r="F25" s="465"/>
      <c r="G25" s="463">
        <v>1</v>
      </c>
      <c r="H25" s="464"/>
      <c r="I25" s="463"/>
      <c r="J25" s="465"/>
      <c r="K25" s="466"/>
      <c r="L25" s="465"/>
      <c r="M25" s="465">
        <v>1</v>
      </c>
      <c r="N25" s="464"/>
      <c r="O25" s="239">
        <v>691</v>
      </c>
      <c r="P25" s="230">
        <f>'保険証発行状況'!E26</f>
        <v>436</v>
      </c>
      <c r="Q25" s="241">
        <v>191</v>
      </c>
      <c r="R25" s="168">
        <f t="shared" si="0"/>
        <v>0.4380733944954128</v>
      </c>
    </row>
    <row r="26" spans="2:18" s="7" customFormat="1" ht="19.5" customHeight="1">
      <c r="B26" s="167" t="s">
        <v>422</v>
      </c>
      <c r="C26" s="463">
        <v>1</v>
      </c>
      <c r="D26" s="464"/>
      <c r="E26" s="463">
        <v>1</v>
      </c>
      <c r="F26" s="465"/>
      <c r="G26" s="463">
        <v>1</v>
      </c>
      <c r="H26" s="464"/>
      <c r="I26" s="463"/>
      <c r="J26" s="465"/>
      <c r="K26" s="466"/>
      <c r="L26" s="465">
        <v>1</v>
      </c>
      <c r="M26" s="465"/>
      <c r="N26" s="464"/>
      <c r="O26" s="239">
        <v>1092</v>
      </c>
      <c r="P26" s="230">
        <f>'保険証発行状況'!E27</f>
        <v>1651</v>
      </c>
      <c r="Q26" s="241">
        <v>625</v>
      </c>
      <c r="R26" s="168">
        <f t="shared" si="0"/>
        <v>0.37855844942459116</v>
      </c>
    </row>
    <row r="27" spans="2:18" s="7" customFormat="1" ht="19.5" customHeight="1">
      <c r="B27" s="167" t="s">
        <v>423</v>
      </c>
      <c r="C27" s="463">
        <v>1</v>
      </c>
      <c r="D27" s="464"/>
      <c r="E27" s="463">
        <v>1</v>
      </c>
      <c r="F27" s="465"/>
      <c r="G27" s="463">
        <v>1</v>
      </c>
      <c r="H27" s="464"/>
      <c r="I27" s="463"/>
      <c r="J27" s="465"/>
      <c r="K27" s="466"/>
      <c r="L27" s="465"/>
      <c r="M27" s="465">
        <v>1</v>
      </c>
      <c r="N27" s="464"/>
      <c r="O27" s="239">
        <v>2196</v>
      </c>
      <c r="P27" s="230">
        <f>'保険証発行状況'!E28</f>
        <v>4072</v>
      </c>
      <c r="Q27" s="241">
        <v>210</v>
      </c>
      <c r="R27" s="168">
        <f t="shared" si="0"/>
        <v>0.05157170923379175</v>
      </c>
    </row>
    <row r="28" spans="2:18" s="7" customFormat="1" ht="19.5" customHeight="1">
      <c r="B28" s="167" t="s">
        <v>467</v>
      </c>
      <c r="C28" s="463">
        <v>1</v>
      </c>
      <c r="D28" s="464"/>
      <c r="E28" s="463">
        <v>1</v>
      </c>
      <c r="F28" s="465"/>
      <c r="G28" s="463">
        <v>1</v>
      </c>
      <c r="H28" s="464"/>
      <c r="I28" s="463"/>
      <c r="J28" s="465"/>
      <c r="K28" s="466"/>
      <c r="L28" s="465">
        <v>1</v>
      </c>
      <c r="M28" s="465"/>
      <c r="N28" s="464"/>
      <c r="O28" s="239">
        <v>1039</v>
      </c>
      <c r="P28" s="230">
        <f>'保険証発行状況'!E29</f>
        <v>509</v>
      </c>
      <c r="Q28" s="241">
        <v>107</v>
      </c>
      <c r="R28" s="168">
        <f t="shared" si="0"/>
        <v>0.21021611001964635</v>
      </c>
    </row>
    <row r="29" spans="2:18" s="7" customFormat="1" ht="19.5" customHeight="1">
      <c r="B29" s="167" t="s">
        <v>424</v>
      </c>
      <c r="C29" s="463">
        <v>1</v>
      </c>
      <c r="D29" s="464"/>
      <c r="E29" s="463"/>
      <c r="F29" s="465"/>
      <c r="G29" s="463">
        <v>1</v>
      </c>
      <c r="H29" s="464"/>
      <c r="I29" s="463"/>
      <c r="J29" s="465"/>
      <c r="K29" s="466"/>
      <c r="L29" s="465">
        <v>1</v>
      </c>
      <c r="M29" s="465"/>
      <c r="N29" s="464"/>
      <c r="O29" s="242"/>
      <c r="P29" s="230">
        <f>'保険証発行状況'!E30</f>
        <v>767</v>
      </c>
      <c r="Q29" s="240"/>
      <c r="R29" s="168">
        <f t="shared" si="0"/>
        <v>0</v>
      </c>
    </row>
    <row r="30" spans="2:18" s="7" customFormat="1" ht="19.5" customHeight="1">
      <c r="B30" s="167" t="s">
        <v>425</v>
      </c>
      <c r="C30" s="463">
        <v>1</v>
      </c>
      <c r="D30" s="464"/>
      <c r="E30" s="463">
        <v>1</v>
      </c>
      <c r="F30" s="465"/>
      <c r="G30" s="463">
        <v>1</v>
      </c>
      <c r="H30" s="464"/>
      <c r="I30" s="463"/>
      <c r="J30" s="465"/>
      <c r="K30" s="466"/>
      <c r="L30" s="465"/>
      <c r="M30" s="465">
        <v>1</v>
      </c>
      <c r="N30" s="464"/>
      <c r="O30" s="242" t="s">
        <v>247</v>
      </c>
      <c r="P30" s="230">
        <f>'保険証発行状況'!E31</f>
        <v>1082</v>
      </c>
      <c r="Q30" s="240">
        <v>308</v>
      </c>
      <c r="R30" s="168">
        <f t="shared" si="0"/>
        <v>0.2846580406654344</v>
      </c>
    </row>
    <row r="31" spans="2:18" s="7" customFormat="1" ht="19.5" customHeight="1">
      <c r="B31" s="167" t="s">
        <v>390</v>
      </c>
      <c r="C31" s="463">
        <v>1</v>
      </c>
      <c r="D31" s="464"/>
      <c r="E31" s="463">
        <v>1</v>
      </c>
      <c r="F31" s="465"/>
      <c r="G31" s="463">
        <v>1</v>
      </c>
      <c r="H31" s="464"/>
      <c r="I31" s="463"/>
      <c r="J31" s="465"/>
      <c r="K31" s="466">
        <v>1</v>
      </c>
      <c r="L31" s="465"/>
      <c r="M31" s="465"/>
      <c r="N31" s="464"/>
      <c r="O31" s="239">
        <v>301</v>
      </c>
      <c r="P31" s="230">
        <f>'保険証発行状況'!E32</f>
        <v>264</v>
      </c>
      <c r="Q31" s="241">
        <v>117</v>
      </c>
      <c r="R31" s="168">
        <f t="shared" si="0"/>
        <v>0.4431818181818182</v>
      </c>
    </row>
    <row r="32" spans="2:18" s="7" customFormat="1" ht="19.5" customHeight="1">
      <c r="B32" s="167" t="s">
        <v>391</v>
      </c>
      <c r="C32" s="463">
        <v>1</v>
      </c>
      <c r="D32" s="464"/>
      <c r="E32" s="463">
        <v>1</v>
      </c>
      <c r="F32" s="465"/>
      <c r="G32" s="463">
        <v>1</v>
      </c>
      <c r="H32" s="464"/>
      <c r="I32" s="463"/>
      <c r="J32" s="465"/>
      <c r="K32" s="466">
        <v>1</v>
      </c>
      <c r="L32" s="465"/>
      <c r="M32" s="465"/>
      <c r="N32" s="464"/>
      <c r="O32" s="242">
        <v>53</v>
      </c>
      <c r="P32" s="230">
        <f>'保険証発行状況'!E33</f>
        <v>209</v>
      </c>
      <c r="Q32" s="240"/>
      <c r="R32" s="168">
        <f t="shared" si="0"/>
        <v>0</v>
      </c>
    </row>
    <row r="33" spans="2:18" s="7" customFormat="1" ht="19.5" customHeight="1">
      <c r="B33" s="167" t="s">
        <v>392</v>
      </c>
      <c r="C33" s="463">
        <v>1</v>
      </c>
      <c r="D33" s="464"/>
      <c r="E33" s="463">
        <v>1</v>
      </c>
      <c r="F33" s="465"/>
      <c r="G33" s="463">
        <v>1</v>
      </c>
      <c r="H33" s="464"/>
      <c r="I33" s="463"/>
      <c r="J33" s="465"/>
      <c r="K33" s="466">
        <v>1</v>
      </c>
      <c r="L33" s="465"/>
      <c r="M33" s="465"/>
      <c r="N33" s="464"/>
      <c r="O33" s="239">
        <v>49</v>
      </c>
      <c r="P33" s="230">
        <f>'保険証発行状況'!E34</f>
        <v>34</v>
      </c>
      <c r="Q33" s="241">
        <v>17</v>
      </c>
      <c r="R33" s="168">
        <f t="shared" si="0"/>
        <v>0.5</v>
      </c>
    </row>
    <row r="34" spans="2:18" s="7" customFormat="1" ht="19.5" customHeight="1">
      <c r="B34" s="167" t="s">
        <v>426</v>
      </c>
      <c r="C34" s="463">
        <v>1</v>
      </c>
      <c r="D34" s="464"/>
      <c r="E34" s="463">
        <v>1</v>
      </c>
      <c r="F34" s="465"/>
      <c r="G34" s="463">
        <v>1</v>
      </c>
      <c r="H34" s="464"/>
      <c r="I34" s="463"/>
      <c r="J34" s="465"/>
      <c r="K34" s="466"/>
      <c r="L34" s="465"/>
      <c r="M34" s="465">
        <v>1</v>
      </c>
      <c r="N34" s="464"/>
      <c r="O34" s="242">
        <v>421</v>
      </c>
      <c r="P34" s="230">
        <f>'保険証発行状況'!E35</f>
        <v>1113</v>
      </c>
      <c r="Q34" s="240">
        <v>30</v>
      </c>
      <c r="R34" s="168">
        <f t="shared" si="0"/>
        <v>0.026954177897574125</v>
      </c>
    </row>
    <row r="35" spans="2:18" s="7" customFormat="1" ht="19.5" customHeight="1">
      <c r="B35" s="167" t="s">
        <v>387</v>
      </c>
      <c r="C35" s="463"/>
      <c r="D35" s="464">
        <v>1</v>
      </c>
      <c r="E35" s="463">
        <v>1</v>
      </c>
      <c r="F35" s="465"/>
      <c r="G35" s="463"/>
      <c r="H35" s="464">
        <v>1</v>
      </c>
      <c r="I35" s="463"/>
      <c r="J35" s="465"/>
      <c r="K35" s="466"/>
      <c r="L35" s="465">
        <v>1</v>
      </c>
      <c r="M35" s="465"/>
      <c r="N35" s="464"/>
      <c r="O35" s="242">
        <v>0</v>
      </c>
      <c r="P35" s="230">
        <f>'保険証発行状況'!E36</f>
        <v>10334</v>
      </c>
      <c r="Q35" s="240">
        <v>0</v>
      </c>
      <c r="R35" s="168">
        <f t="shared" si="0"/>
        <v>0</v>
      </c>
    </row>
    <row r="36" spans="2:18" s="7" customFormat="1" ht="19.5" customHeight="1">
      <c r="B36" s="167" t="s">
        <v>427</v>
      </c>
      <c r="C36" s="463">
        <v>1</v>
      </c>
      <c r="D36" s="464"/>
      <c r="E36" s="463">
        <v>1</v>
      </c>
      <c r="F36" s="465"/>
      <c r="G36" s="463">
        <v>1</v>
      </c>
      <c r="H36" s="464"/>
      <c r="I36" s="463"/>
      <c r="J36" s="465"/>
      <c r="K36" s="466">
        <v>1</v>
      </c>
      <c r="L36" s="465"/>
      <c r="M36" s="465">
        <v>1</v>
      </c>
      <c r="N36" s="464"/>
      <c r="O36" s="239">
        <v>1703</v>
      </c>
      <c r="P36" s="230">
        <f>'保険証発行状況'!E37</f>
        <v>1453</v>
      </c>
      <c r="Q36" s="240">
        <v>0</v>
      </c>
      <c r="R36" s="168">
        <f t="shared" si="0"/>
        <v>0</v>
      </c>
    </row>
    <row r="37" spans="2:18" s="7" customFormat="1" ht="19.5" customHeight="1">
      <c r="B37" s="167" t="s">
        <v>393</v>
      </c>
      <c r="C37" s="463">
        <v>1</v>
      </c>
      <c r="D37" s="464"/>
      <c r="E37" s="463">
        <v>1</v>
      </c>
      <c r="F37" s="465"/>
      <c r="G37" s="463">
        <v>1</v>
      </c>
      <c r="H37" s="464"/>
      <c r="I37" s="463">
        <v>1</v>
      </c>
      <c r="J37" s="465"/>
      <c r="K37" s="466">
        <v>1</v>
      </c>
      <c r="L37" s="465"/>
      <c r="M37" s="465"/>
      <c r="N37" s="464"/>
      <c r="O37" s="242">
        <v>139</v>
      </c>
      <c r="P37" s="230">
        <f>'保険証発行状況'!E38</f>
        <v>731</v>
      </c>
      <c r="Q37" s="240">
        <v>0</v>
      </c>
      <c r="R37" s="168">
        <f t="shared" si="0"/>
        <v>0</v>
      </c>
    </row>
    <row r="38" spans="2:18" s="7" customFormat="1" ht="19.5" customHeight="1">
      <c r="B38" s="167" t="s">
        <v>428</v>
      </c>
      <c r="C38" s="463">
        <v>1</v>
      </c>
      <c r="D38" s="464"/>
      <c r="E38" s="463">
        <v>1</v>
      </c>
      <c r="F38" s="465"/>
      <c r="G38" s="463">
        <v>1</v>
      </c>
      <c r="H38" s="464"/>
      <c r="I38" s="463"/>
      <c r="J38" s="465"/>
      <c r="K38" s="466">
        <v>1</v>
      </c>
      <c r="L38" s="465"/>
      <c r="M38" s="465"/>
      <c r="N38" s="464"/>
      <c r="O38" s="239">
        <v>0</v>
      </c>
      <c r="P38" s="230">
        <f>'保険証発行状況'!E39</f>
        <v>1065</v>
      </c>
      <c r="Q38" s="241">
        <v>0</v>
      </c>
      <c r="R38" s="168">
        <f t="shared" si="0"/>
        <v>0</v>
      </c>
    </row>
    <row r="39" spans="2:18" s="7" customFormat="1" ht="19.5" customHeight="1">
      <c r="B39" s="167" t="s">
        <v>429</v>
      </c>
      <c r="C39" s="463">
        <v>1</v>
      </c>
      <c r="D39" s="464"/>
      <c r="E39" s="463">
        <v>1</v>
      </c>
      <c r="F39" s="465"/>
      <c r="G39" s="463">
        <v>1</v>
      </c>
      <c r="H39" s="464"/>
      <c r="I39" s="463"/>
      <c r="J39" s="465"/>
      <c r="K39" s="466">
        <v>1</v>
      </c>
      <c r="L39" s="465"/>
      <c r="M39" s="465">
        <v>1</v>
      </c>
      <c r="N39" s="464"/>
      <c r="O39" s="239">
        <v>443</v>
      </c>
      <c r="P39" s="230">
        <f>'保険証発行状況'!E40</f>
        <v>320</v>
      </c>
      <c r="Q39" s="241">
        <v>99</v>
      </c>
      <c r="R39" s="168">
        <f t="shared" si="0"/>
        <v>0.309375</v>
      </c>
    </row>
    <row r="40" spans="2:106" s="23" customFormat="1" ht="19.5" customHeight="1">
      <c r="B40" s="167" t="s">
        <v>430</v>
      </c>
      <c r="C40" s="463">
        <v>1</v>
      </c>
      <c r="D40" s="464"/>
      <c r="E40" s="463">
        <v>1</v>
      </c>
      <c r="F40" s="465"/>
      <c r="G40" s="463">
        <v>1</v>
      </c>
      <c r="H40" s="464"/>
      <c r="I40" s="463"/>
      <c r="J40" s="465"/>
      <c r="K40" s="466">
        <v>1</v>
      </c>
      <c r="L40" s="465"/>
      <c r="M40" s="465">
        <v>1</v>
      </c>
      <c r="N40" s="464"/>
      <c r="O40" s="242" t="s">
        <v>218</v>
      </c>
      <c r="P40" s="230">
        <f>'保険証発行状況'!E41</f>
        <v>704</v>
      </c>
      <c r="Q40" s="240" t="s">
        <v>218</v>
      </c>
      <c r="R40" s="168"/>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row>
    <row r="41" spans="2:106" s="7" customFormat="1" ht="19.5" customHeight="1">
      <c r="B41" s="224" t="s">
        <v>431</v>
      </c>
      <c r="C41" s="459">
        <v>1</v>
      </c>
      <c r="D41" s="460"/>
      <c r="E41" s="459">
        <v>1</v>
      </c>
      <c r="F41" s="461"/>
      <c r="G41" s="459">
        <v>1</v>
      </c>
      <c r="H41" s="460"/>
      <c r="I41" s="459"/>
      <c r="J41" s="461"/>
      <c r="K41" s="462">
        <v>1</v>
      </c>
      <c r="L41" s="461"/>
      <c r="M41" s="461"/>
      <c r="N41" s="460"/>
      <c r="O41" s="416">
        <v>461</v>
      </c>
      <c r="P41" s="230">
        <f>'保険証発行状況'!E42</f>
        <v>916</v>
      </c>
      <c r="Q41" s="480">
        <v>89</v>
      </c>
      <c r="R41" s="168">
        <f t="shared" si="0"/>
        <v>0.09716157205240175</v>
      </c>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row>
    <row r="42" spans="2:106" s="7" customFormat="1" ht="19.5" customHeight="1">
      <c r="B42" s="167" t="s">
        <v>432</v>
      </c>
      <c r="C42" s="463">
        <v>1</v>
      </c>
      <c r="D42" s="464"/>
      <c r="E42" s="463">
        <v>1</v>
      </c>
      <c r="F42" s="465"/>
      <c r="G42" s="463">
        <v>1</v>
      </c>
      <c r="H42" s="464"/>
      <c r="I42" s="463"/>
      <c r="J42" s="465"/>
      <c r="K42" s="466">
        <v>1</v>
      </c>
      <c r="L42" s="465"/>
      <c r="M42" s="465">
        <v>1</v>
      </c>
      <c r="N42" s="464"/>
      <c r="O42" s="242">
        <v>612</v>
      </c>
      <c r="P42" s="230">
        <f>'保険証発行状況'!E43</f>
        <v>854</v>
      </c>
      <c r="Q42" s="240" t="s">
        <v>247</v>
      </c>
      <c r="R42" s="168"/>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row>
    <row r="43" spans="2:106" s="7" customFormat="1" ht="19.5" customHeight="1">
      <c r="B43" s="167" t="s">
        <v>394</v>
      </c>
      <c r="C43" s="463">
        <v>1</v>
      </c>
      <c r="D43" s="464"/>
      <c r="E43" s="463">
        <v>1</v>
      </c>
      <c r="F43" s="465"/>
      <c r="G43" s="463">
        <v>1</v>
      </c>
      <c r="H43" s="464"/>
      <c r="I43" s="463"/>
      <c r="J43" s="465"/>
      <c r="K43" s="466">
        <v>1</v>
      </c>
      <c r="L43" s="465"/>
      <c r="M43" s="465"/>
      <c r="N43" s="464"/>
      <c r="O43" s="242">
        <v>42</v>
      </c>
      <c r="P43" s="230">
        <f>'保険証発行状況'!E44</f>
        <v>98</v>
      </c>
      <c r="Q43" s="240">
        <v>16</v>
      </c>
      <c r="R43" s="168">
        <f t="shared" si="0"/>
        <v>0.16326530612244897</v>
      </c>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row>
    <row r="44" spans="2:18" s="7" customFormat="1" ht="19.5" customHeight="1">
      <c r="B44" s="167" t="s">
        <v>395</v>
      </c>
      <c r="C44" s="463">
        <v>1</v>
      </c>
      <c r="D44" s="464"/>
      <c r="E44" s="463">
        <v>1</v>
      </c>
      <c r="F44" s="465"/>
      <c r="G44" s="463">
        <v>1</v>
      </c>
      <c r="H44" s="464"/>
      <c r="I44" s="463">
        <v>1</v>
      </c>
      <c r="J44" s="465"/>
      <c r="K44" s="466"/>
      <c r="L44" s="465"/>
      <c r="M44" s="465"/>
      <c r="N44" s="464"/>
      <c r="O44" s="239">
        <v>688</v>
      </c>
      <c r="P44" s="230">
        <f>'保険証発行状況'!E45</f>
        <v>532</v>
      </c>
      <c r="Q44" s="241">
        <v>156</v>
      </c>
      <c r="R44" s="168">
        <f t="shared" si="0"/>
        <v>0.2932330827067669</v>
      </c>
    </row>
    <row r="45" spans="2:18" s="7" customFormat="1" ht="19.5" customHeight="1">
      <c r="B45" s="167" t="s">
        <v>433</v>
      </c>
      <c r="C45" s="463">
        <v>1</v>
      </c>
      <c r="D45" s="464"/>
      <c r="E45" s="463">
        <v>1</v>
      </c>
      <c r="F45" s="465"/>
      <c r="G45" s="463">
        <v>1</v>
      </c>
      <c r="H45" s="464"/>
      <c r="I45" s="463"/>
      <c r="J45" s="465"/>
      <c r="K45" s="466">
        <v>1</v>
      </c>
      <c r="L45" s="465"/>
      <c r="M45" s="465">
        <v>1</v>
      </c>
      <c r="N45" s="464"/>
      <c r="O45" s="239">
        <v>0</v>
      </c>
      <c r="P45" s="230">
        <f>'保険証発行状況'!E46</f>
        <v>1939</v>
      </c>
      <c r="Q45" s="241">
        <v>0</v>
      </c>
      <c r="R45" s="168">
        <f t="shared" si="0"/>
        <v>0</v>
      </c>
    </row>
    <row r="46" spans="2:18" s="7" customFormat="1" ht="19.5" customHeight="1">
      <c r="B46" s="199" t="s">
        <v>434</v>
      </c>
      <c r="C46" s="467">
        <v>1</v>
      </c>
      <c r="D46" s="468"/>
      <c r="E46" s="467">
        <v>1</v>
      </c>
      <c r="F46" s="469"/>
      <c r="G46" s="467">
        <v>1</v>
      </c>
      <c r="H46" s="468"/>
      <c r="I46" s="467">
        <v>1</v>
      </c>
      <c r="J46" s="469">
        <v>1</v>
      </c>
      <c r="K46" s="470">
        <v>1</v>
      </c>
      <c r="L46" s="469"/>
      <c r="M46" s="469">
        <v>1</v>
      </c>
      <c r="N46" s="468"/>
      <c r="O46" s="486">
        <v>0</v>
      </c>
      <c r="P46" s="230">
        <f>'保険証発行状況'!E47</f>
        <v>2210</v>
      </c>
      <c r="Q46" s="487">
        <v>0</v>
      </c>
      <c r="R46" s="168">
        <f t="shared" si="0"/>
        <v>0</v>
      </c>
    </row>
    <row r="47" spans="2:18" s="7" customFormat="1" ht="19.5" customHeight="1" thickBot="1">
      <c r="B47" s="199" t="s">
        <v>396</v>
      </c>
      <c r="C47" s="467">
        <v>1</v>
      </c>
      <c r="D47" s="468"/>
      <c r="E47" s="467">
        <v>1</v>
      </c>
      <c r="F47" s="469"/>
      <c r="G47" s="467">
        <v>1</v>
      </c>
      <c r="H47" s="468"/>
      <c r="I47" s="467"/>
      <c r="J47" s="469"/>
      <c r="K47" s="470">
        <v>1</v>
      </c>
      <c r="L47" s="469"/>
      <c r="M47" s="469"/>
      <c r="N47" s="468"/>
      <c r="O47" s="533">
        <v>169</v>
      </c>
      <c r="P47" s="230">
        <f>'保険証発行状況'!E48</f>
        <v>195</v>
      </c>
      <c r="Q47" s="487">
        <v>56</v>
      </c>
      <c r="R47" s="534">
        <f t="shared" si="0"/>
        <v>0.28717948717948716</v>
      </c>
    </row>
    <row r="48" spans="2:18" s="7" customFormat="1" ht="19.5" customHeight="1" thickBot="1">
      <c r="B48" s="151" t="s">
        <v>436</v>
      </c>
      <c r="C48" s="471">
        <f>SUM(C5:C47)</f>
        <v>39</v>
      </c>
      <c r="D48" s="472">
        <f>SUM(D5:D47)</f>
        <v>4</v>
      </c>
      <c r="E48" s="475">
        <f aca="true" t="shared" si="1" ref="E48:N48">SUM(E5:E47)</f>
        <v>36</v>
      </c>
      <c r="F48" s="472">
        <f t="shared" si="1"/>
        <v>6</v>
      </c>
      <c r="G48" s="475">
        <f t="shared" si="1"/>
        <v>38</v>
      </c>
      <c r="H48" s="472">
        <f t="shared" si="1"/>
        <v>4</v>
      </c>
      <c r="I48" s="475">
        <f t="shared" si="1"/>
        <v>4</v>
      </c>
      <c r="J48" s="473">
        <f t="shared" si="1"/>
        <v>1</v>
      </c>
      <c r="K48" s="474">
        <f t="shared" si="1"/>
        <v>21</v>
      </c>
      <c r="L48" s="473">
        <f>SUM(L5:L47)</f>
        <v>4</v>
      </c>
      <c r="M48" s="473">
        <f>SUM(M5:M47)</f>
        <v>26</v>
      </c>
      <c r="N48" s="476">
        <f t="shared" si="1"/>
        <v>1</v>
      </c>
      <c r="O48" s="243">
        <f>SUM(O5:O47)</f>
        <v>14645</v>
      </c>
      <c r="P48" s="231">
        <f>SUM(P5:P47)</f>
        <v>119799</v>
      </c>
      <c r="Q48" s="244">
        <f>SUM(Q5:Q47)</f>
        <v>27126</v>
      </c>
      <c r="R48" s="153">
        <f t="shared" si="0"/>
        <v>0.2264292690256179</v>
      </c>
    </row>
    <row r="49" spans="2:18" ht="18.75" customHeight="1">
      <c r="B49" s="658"/>
      <c r="C49" s="658"/>
      <c r="D49" s="658"/>
      <c r="E49" s="658"/>
      <c r="F49" s="658"/>
      <c r="G49" s="658"/>
      <c r="H49" s="658"/>
      <c r="I49" s="658"/>
      <c r="J49" s="658"/>
      <c r="K49" s="658"/>
      <c r="L49" s="658"/>
      <c r="M49" s="658"/>
      <c r="N49" s="658"/>
      <c r="O49" s="658"/>
      <c r="P49" s="658"/>
      <c r="Q49" s="658"/>
      <c r="R49" s="658"/>
    </row>
  </sheetData>
  <sheetProtection/>
  <mergeCells count="9">
    <mergeCell ref="C1:R1"/>
    <mergeCell ref="D2:I2"/>
    <mergeCell ref="B49:R49"/>
    <mergeCell ref="B3:B4"/>
    <mergeCell ref="O3:R3"/>
    <mergeCell ref="G3:H3"/>
    <mergeCell ref="I3:N3"/>
    <mergeCell ref="C3:D3"/>
    <mergeCell ref="E3:F3"/>
  </mergeCells>
  <printOptions/>
  <pageMargins left="0.7480314960629921" right="0.2755905511811024" top="0.7874015748031497" bottom="0.4724409448818898" header="0.5118110236220472" footer="0.35433070866141736"/>
  <pageSetup fitToHeight="1" fitToWidth="1" horizontalDpi="300" verticalDpi="300" orientation="portrait" paperSize="9" scale="75" r:id="rId1"/>
  <ignoredErrors>
    <ignoredError sqref="R18" evalError="1"/>
  </ignoredErrors>
</worksheet>
</file>

<file path=xl/worksheets/sheet6.xml><?xml version="1.0" encoding="utf-8"?>
<worksheet xmlns="http://schemas.openxmlformats.org/spreadsheetml/2006/main" xmlns:r="http://schemas.openxmlformats.org/officeDocument/2006/relationships">
  <dimension ref="A1:S118"/>
  <sheetViews>
    <sheetView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8" sqref="A8:IV8"/>
    </sheetView>
  </sheetViews>
  <sheetFormatPr defaultColWidth="9.00390625" defaultRowHeight="13.5"/>
  <cols>
    <col min="1" max="1" width="12.625" style="183" customWidth="1"/>
    <col min="2" max="2" width="70.625" style="1" customWidth="1"/>
    <col min="3" max="3" width="70.625" style="0" customWidth="1"/>
  </cols>
  <sheetData>
    <row r="1" spans="2:3" ht="23.25" customHeight="1">
      <c r="B1" s="668" t="s">
        <v>474</v>
      </c>
      <c r="C1" s="668"/>
    </row>
    <row r="2" spans="2:3" ht="14.25" thickBot="1">
      <c r="B2" s="669" t="s">
        <v>475</v>
      </c>
      <c r="C2" s="669"/>
    </row>
    <row r="3" spans="1:3" ht="38.25" customHeight="1" thickBot="1">
      <c r="A3" s="447"/>
      <c r="B3" s="441" t="s">
        <v>233</v>
      </c>
      <c r="C3" s="435" t="s">
        <v>234</v>
      </c>
    </row>
    <row r="4" spans="1:19" ht="69.75" customHeight="1">
      <c r="A4" s="449" t="s">
        <v>311</v>
      </c>
      <c r="B4" s="450" t="s">
        <v>289</v>
      </c>
      <c r="C4" s="451" t="s">
        <v>201</v>
      </c>
      <c r="D4" s="7"/>
      <c r="E4" s="7"/>
      <c r="F4" s="7"/>
      <c r="G4" s="7"/>
      <c r="H4" s="7"/>
      <c r="I4" s="7"/>
      <c r="J4" s="7"/>
      <c r="K4" s="7"/>
      <c r="L4" s="7"/>
      <c r="M4" s="7"/>
      <c r="N4" s="7"/>
      <c r="O4" s="7"/>
      <c r="P4" s="7"/>
      <c r="Q4" s="7"/>
      <c r="R4" s="7"/>
      <c r="S4" s="7"/>
    </row>
    <row r="5" spans="1:3" s="7" customFormat="1" ht="54" customHeight="1">
      <c r="A5" s="448" t="s">
        <v>100</v>
      </c>
      <c r="B5" s="442" t="s">
        <v>191</v>
      </c>
      <c r="C5" s="436" t="s">
        <v>192</v>
      </c>
    </row>
    <row r="6" spans="1:3" s="7" customFormat="1" ht="39.75" customHeight="1">
      <c r="A6" s="167" t="s">
        <v>399</v>
      </c>
      <c r="B6" s="444" t="s">
        <v>348</v>
      </c>
      <c r="C6" s="438" t="s">
        <v>168</v>
      </c>
    </row>
    <row r="7" spans="1:3" s="7" customFormat="1" ht="19.5" customHeight="1">
      <c r="A7" s="167" t="s">
        <v>386</v>
      </c>
      <c r="B7" s="443" t="s">
        <v>158</v>
      </c>
      <c r="C7" s="438" t="s">
        <v>159</v>
      </c>
    </row>
    <row r="8" spans="1:3" s="7" customFormat="1" ht="39.75" customHeight="1">
      <c r="A8" s="167" t="s">
        <v>388</v>
      </c>
      <c r="B8" s="444" t="s">
        <v>238</v>
      </c>
      <c r="C8" s="437" t="s">
        <v>239</v>
      </c>
    </row>
    <row r="9" spans="1:3" s="7" customFormat="1" ht="39.75" customHeight="1">
      <c r="A9" s="167" t="s">
        <v>400</v>
      </c>
      <c r="B9" s="444" t="s">
        <v>245</v>
      </c>
      <c r="C9" s="437" t="s">
        <v>405</v>
      </c>
    </row>
    <row r="10" spans="1:3" s="7" customFormat="1" ht="69" customHeight="1">
      <c r="A10" s="167" t="s">
        <v>248</v>
      </c>
      <c r="B10" s="443" t="s">
        <v>177</v>
      </c>
      <c r="C10" s="438" t="s">
        <v>304</v>
      </c>
    </row>
    <row r="11" spans="1:3" s="7" customFormat="1" ht="19.5" customHeight="1">
      <c r="A11" s="167" t="s">
        <v>389</v>
      </c>
      <c r="B11" s="444" t="s">
        <v>280</v>
      </c>
      <c r="C11" s="438" t="s">
        <v>202</v>
      </c>
    </row>
    <row r="12" spans="1:3" s="7" customFormat="1" ht="19.5" customHeight="1">
      <c r="A12" s="167" t="s">
        <v>402</v>
      </c>
      <c r="B12" s="444" t="s">
        <v>244</v>
      </c>
      <c r="C12" s="437" t="s">
        <v>377</v>
      </c>
    </row>
    <row r="13" spans="1:3" s="7" customFormat="1" ht="69" customHeight="1">
      <c r="A13" s="167" t="s">
        <v>403</v>
      </c>
      <c r="B13" s="444" t="s">
        <v>308</v>
      </c>
      <c r="C13" s="438" t="s">
        <v>170</v>
      </c>
    </row>
    <row r="14" spans="1:3" s="7" customFormat="1" ht="39.75" customHeight="1">
      <c r="A14" s="167" t="s">
        <v>412</v>
      </c>
      <c r="B14" s="444" t="s">
        <v>301</v>
      </c>
      <c r="C14" s="437" t="s">
        <v>236</v>
      </c>
    </row>
    <row r="15" spans="1:3" s="7" customFormat="1" ht="33.75" customHeight="1">
      <c r="A15" s="167" t="s">
        <v>413</v>
      </c>
      <c r="B15" s="443" t="s">
        <v>203</v>
      </c>
      <c r="C15" s="437" t="s">
        <v>28</v>
      </c>
    </row>
    <row r="16" spans="1:3" s="7" customFormat="1" ht="19.5" customHeight="1">
      <c r="A16" s="167" t="s">
        <v>414</v>
      </c>
      <c r="B16" s="444" t="s">
        <v>306</v>
      </c>
      <c r="C16" s="437" t="s">
        <v>307</v>
      </c>
    </row>
    <row r="17" spans="1:3" s="7" customFormat="1" ht="19.5" customHeight="1">
      <c r="A17" s="167" t="s">
        <v>415</v>
      </c>
      <c r="B17" s="444" t="s">
        <v>471</v>
      </c>
      <c r="C17" s="437" t="s">
        <v>472</v>
      </c>
    </row>
    <row r="18" spans="1:3" s="7" customFormat="1" ht="30.75" customHeight="1">
      <c r="A18" s="167" t="s">
        <v>374</v>
      </c>
      <c r="B18" s="444" t="s">
        <v>347</v>
      </c>
      <c r="C18" s="437" t="s">
        <v>143</v>
      </c>
    </row>
    <row r="19" spans="1:3" s="7" customFormat="1" ht="19.5" customHeight="1">
      <c r="A19" s="167" t="s">
        <v>416</v>
      </c>
      <c r="B19" s="444" t="s">
        <v>237</v>
      </c>
      <c r="C19" s="437" t="s">
        <v>237</v>
      </c>
    </row>
    <row r="20" spans="1:3" s="7" customFormat="1" ht="31.5" customHeight="1">
      <c r="A20" s="167" t="s">
        <v>417</v>
      </c>
      <c r="B20" s="443" t="s">
        <v>207</v>
      </c>
      <c r="C20" s="438" t="s">
        <v>208</v>
      </c>
    </row>
    <row r="21" spans="1:3" s="7" customFormat="1" ht="25.5" customHeight="1">
      <c r="A21" s="167" t="s">
        <v>418</v>
      </c>
      <c r="B21" s="443" t="s">
        <v>135</v>
      </c>
      <c r="C21" s="437" t="s">
        <v>136</v>
      </c>
    </row>
    <row r="22" spans="1:3" s="7" customFormat="1" ht="19.5" customHeight="1">
      <c r="A22" s="167" t="s">
        <v>419</v>
      </c>
      <c r="B22" s="444" t="s">
        <v>284</v>
      </c>
      <c r="C22" s="437" t="s">
        <v>285</v>
      </c>
    </row>
    <row r="23" spans="1:3" s="7" customFormat="1" ht="19.5" customHeight="1">
      <c r="A23" s="167" t="s">
        <v>420</v>
      </c>
      <c r="B23" s="443" t="s">
        <v>188</v>
      </c>
      <c r="C23" s="438" t="s">
        <v>189</v>
      </c>
    </row>
    <row r="24" spans="1:3" s="7" customFormat="1" ht="19.5" customHeight="1">
      <c r="A24" s="167" t="s">
        <v>421</v>
      </c>
      <c r="B24" s="444" t="s">
        <v>314</v>
      </c>
      <c r="C24" s="437" t="s">
        <v>295</v>
      </c>
    </row>
    <row r="25" spans="1:3" s="7" customFormat="1" ht="39.75" customHeight="1">
      <c r="A25" s="167" t="s">
        <v>422</v>
      </c>
      <c r="B25" s="443" t="s">
        <v>223</v>
      </c>
      <c r="C25" s="438" t="s">
        <v>225</v>
      </c>
    </row>
    <row r="26" spans="1:3" s="7" customFormat="1" ht="85.5" customHeight="1">
      <c r="A26" s="167" t="s">
        <v>423</v>
      </c>
      <c r="B26" s="443" t="s">
        <v>408</v>
      </c>
      <c r="C26" s="438" t="s">
        <v>215</v>
      </c>
    </row>
    <row r="27" spans="1:3" s="7" customFormat="1" ht="75.75" customHeight="1">
      <c r="A27" s="167" t="s">
        <v>467</v>
      </c>
      <c r="B27" s="444" t="s">
        <v>288</v>
      </c>
      <c r="C27" s="438" t="s">
        <v>182</v>
      </c>
    </row>
    <row r="28" spans="1:3" s="7" customFormat="1" ht="39.75" customHeight="1">
      <c r="A28" s="167" t="s">
        <v>424</v>
      </c>
      <c r="B28" s="444" t="s">
        <v>283</v>
      </c>
      <c r="C28" s="438" t="s">
        <v>169</v>
      </c>
    </row>
    <row r="29" spans="1:3" s="7" customFormat="1" ht="39.75" customHeight="1">
      <c r="A29" s="167" t="s">
        <v>425</v>
      </c>
      <c r="B29" s="443" t="s">
        <v>171</v>
      </c>
      <c r="C29" s="440" t="s">
        <v>407</v>
      </c>
    </row>
    <row r="30" spans="1:3" s="7" customFormat="1" ht="19.5" customHeight="1">
      <c r="A30" s="167" t="s">
        <v>390</v>
      </c>
      <c r="B30" s="444" t="s">
        <v>244</v>
      </c>
      <c r="C30" s="437" t="s">
        <v>243</v>
      </c>
    </row>
    <row r="31" spans="1:3" s="7" customFormat="1" ht="19.5" customHeight="1">
      <c r="A31" s="167" t="s">
        <v>391</v>
      </c>
      <c r="B31" s="444" t="s">
        <v>384</v>
      </c>
      <c r="C31" s="437" t="s">
        <v>235</v>
      </c>
    </row>
    <row r="32" spans="1:3" s="7" customFormat="1" ht="39.75" customHeight="1">
      <c r="A32" s="167" t="s">
        <v>392</v>
      </c>
      <c r="B32" s="445" t="s">
        <v>187</v>
      </c>
      <c r="C32" s="440" t="s">
        <v>293</v>
      </c>
    </row>
    <row r="33" spans="1:3" s="7" customFormat="1" ht="19.5" customHeight="1">
      <c r="A33" s="167" t="s">
        <v>426</v>
      </c>
      <c r="B33" s="445" t="s">
        <v>287</v>
      </c>
      <c r="C33" s="439" t="s">
        <v>287</v>
      </c>
    </row>
    <row r="34" spans="1:3" s="7" customFormat="1" ht="39.75" customHeight="1">
      <c r="A34" s="167" t="s">
        <v>387</v>
      </c>
      <c r="B34" s="444" t="s">
        <v>282</v>
      </c>
      <c r="C34" s="437" t="s">
        <v>281</v>
      </c>
    </row>
    <row r="35" spans="1:3" s="7" customFormat="1" ht="39.75" customHeight="1">
      <c r="A35" s="167" t="s">
        <v>427</v>
      </c>
      <c r="B35" s="446" t="s">
        <v>305</v>
      </c>
      <c r="C35" s="440" t="s">
        <v>305</v>
      </c>
    </row>
    <row r="36" spans="1:3" s="7" customFormat="1" ht="39.75" customHeight="1">
      <c r="A36" s="167" t="s">
        <v>393</v>
      </c>
      <c r="B36" s="444" t="s">
        <v>302</v>
      </c>
      <c r="C36" s="437" t="s">
        <v>243</v>
      </c>
    </row>
    <row r="37" spans="1:3" s="7" customFormat="1" ht="60" customHeight="1">
      <c r="A37" s="167" t="s">
        <v>428</v>
      </c>
      <c r="B37" s="444" t="s">
        <v>292</v>
      </c>
      <c r="C37" s="437" t="s">
        <v>291</v>
      </c>
    </row>
    <row r="38" spans="1:3" s="7" customFormat="1" ht="56.25" customHeight="1">
      <c r="A38" s="167" t="s">
        <v>429</v>
      </c>
      <c r="B38" s="444" t="s">
        <v>406</v>
      </c>
      <c r="C38" s="438" t="s">
        <v>220</v>
      </c>
    </row>
    <row r="39" spans="1:3" s="7" customFormat="1" ht="51" customHeight="1">
      <c r="A39" s="167" t="s">
        <v>430</v>
      </c>
      <c r="B39" s="505" t="s">
        <v>141</v>
      </c>
      <c r="C39" s="505" t="s">
        <v>140</v>
      </c>
    </row>
    <row r="40" spans="1:3" s="7" customFormat="1" ht="60" customHeight="1">
      <c r="A40" s="167" t="s">
        <v>431</v>
      </c>
      <c r="B40" s="443" t="s">
        <v>197</v>
      </c>
      <c r="C40" s="438" t="s">
        <v>198</v>
      </c>
    </row>
    <row r="41" spans="1:3" s="7" customFormat="1" ht="39.75" customHeight="1">
      <c r="A41" s="167" t="s">
        <v>432</v>
      </c>
      <c r="B41" s="444" t="s">
        <v>296</v>
      </c>
      <c r="C41" s="437" t="s">
        <v>297</v>
      </c>
    </row>
    <row r="42" spans="1:3" s="7" customFormat="1" ht="19.5" customHeight="1">
      <c r="A42" s="167" t="s">
        <v>394</v>
      </c>
      <c r="B42" s="444" t="s">
        <v>298</v>
      </c>
      <c r="C42" s="437" t="s">
        <v>299</v>
      </c>
    </row>
    <row r="43" spans="1:3" s="7" customFormat="1" ht="31.5" customHeight="1">
      <c r="A43" s="167" t="s">
        <v>395</v>
      </c>
      <c r="B43" s="443" t="s">
        <v>155</v>
      </c>
      <c r="C43" s="437" t="s">
        <v>404</v>
      </c>
    </row>
    <row r="44" spans="1:3" s="7" customFormat="1" ht="60" customHeight="1">
      <c r="A44" s="167" t="s">
        <v>433</v>
      </c>
      <c r="B44" s="443" t="s">
        <v>184</v>
      </c>
      <c r="C44" s="438" t="s">
        <v>185</v>
      </c>
    </row>
    <row r="45" spans="1:3" s="7" customFormat="1" ht="60" customHeight="1">
      <c r="A45" s="167" t="s">
        <v>434</v>
      </c>
      <c r="B45" s="444" t="s">
        <v>279</v>
      </c>
      <c r="C45" s="437" t="s">
        <v>129</v>
      </c>
    </row>
    <row r="46" spans="1:3" s="7" customFormat="1" ht="19.5" customHeight="1" thickBot="1">
      <c r="A46" s="535" t="s">
        <v>396</v>
      </c>
      <c r="B46" s="536" t="s">
        <v>147</v>
      </c>
      <c r="C46" s="537" t="s">
        <v>148</v>
      </c>
    </row>
    <row r="47" spans="1:7" ht="13.5">
      <c r="A47" s="184"/>
      <c r="B47" s="5"/>
      <c r="D47" s="5"/>
      <c r="E47" s="5"/>
      <c r="F47" s="5"/>
      <c r="G47" s="5"/>
    </row>
    <row r="48" spans="1:8" ht="14.25" customHeight="1">
      <c r="A48" s="184"/>
      <c r="B48" s="5"/>
      <c r="C48" s="5"/>
      <c r="D48" s="5"/>
      <c r="E48" s="5"/>
      <c r="F48" s="5"/>
      <c r="G48" s="5"/>
      <c r="H48" s="5"/>
    </row>
    <row r="49" spans="1:3" ht="13.5">
      <c r="A49" s="184"/>
      <c r="B49" s="12"/>
      <c r="C49" s="7"/>
    </row>
    <row r="50" spans="1:3" ht="13.5">
      <c r="A50" s="184"/>
      <c r="B50" s="12"/>
      <c r="C50" s="7"/>
    </row>
    <row r="51" spans="1:3" ht="13.5">
      <c r="A51" s="184"/>
      <c r="B51" s="12"/>
      <c r="C51" s="7"/>
    </row>
    <row r="52" spans="1:3" ht="13.5">
      <c r="A52" s="184"/>
      <c r="B52" s="12"/>
      <c r="C52" s="7"/>
    </row>
    <row r="53" spans="1:3" ht="13.5">
      <c r="A53" s="184"/>
      <c r="B53" s="12"/>
      <c r="C53" s="7"/>
    </row>
    <row r="54" spans="1:3" ht="13.5">
      <c r="A54" s="184"/>
      <c r="B54" s="12"/>
      <c r="C54" s="7"/>
    </row>
    <row r="55" spans="1:3" ht="13.5">
      <c r="A55" s="184"/>
      <c r="B55" s="12"/>
      <c r="C55" s="7"/>
    </row>
    <row r="56" spans="1:3" ht="13.5">
      <c r="A56" s="184"/>
      <c r="B56" s="12"/>
      <c r="C56" s="7"/>
    </row>
    <row r="57" spans="1:3" ht="13.5">
      <c r="A57" s="184"/>
      <c r="B57" s="12"/>
      <c r="C57" s="7"/>
    </row>
    <row r="58" spans="1:3" ht="13.5">
      <c r="A58" s="184"/>
      <c r="B58" s="12"/>
      <c r="C58" s="7"/>
    </row>
    <row r="59" spans="1:3" ht="13.5">
      <c r="A59" s="184"/>
      <c r="B59" s="12"/>
      <c r="C59" s="7"/>
    </row>
    <row r="60" spans="1:3" ht="13.5">
      <c r="A60" s="184"/>
      <c r="B60" s="12"/>
      <c r="C60" s="7"/>
    </row>
    <row r="61" spans="1:3" ht="13.5">
      <c r="A61" s="184"/>
      <c r="B61" s="12"/>
      <c r="C61" s="7"/>
    </row>
    <row r="62" spans="1:3" ht="13.5">
      <c r="A62" s="184"/>
      <c r="B62" s="12"/>
      <c r="C62" s="7"/>
    </row>
    <row r="63" spans="1:3" ht="13.5">
      <c r="A63" s="184"/>
      <c r="B63" s="12"/>
      <c r="C63" s="7"/>
    </row>
    <row r="64" spans="1:3" ht="13.5">
      <c r="A64" s="184"/>
      <c r="B64" s="12"/>
      <c r="C64" s="7"/>
    </row>
    <row r="65" spans="1:3" ht="13.5">
      <c r="A65" s="184"/>
      <c r="B65" s="12"/>
      <c r="C65" s="7"/>
    </row>
    <row r="66" spans="1:3" ht="13.5">
      <c r="A66" s="184"/>
      <c r="B66" s="12"/>
      <c r="C66" s="7"/>
    </row>
    <row r="67" spans="1:3" ht="13.5">
      <c r="A67" s="184"/>
      <c r="B67" s="12"/>
      <c r="C67" s="7"/>
    </row>
    <row r="68" spans="1:3" ht="13.5">
      <c r="A68" s="184"/>
      <c r="B68" s="12"/>
      <c r="C68" s="7"/>
    </row>
    <row r="69" spans="1:3" ht="13.5">
      <c r="A69" s="184"/>
      <c r="B69" s="12"/>
      <c r="C69" s="7"/>
    </row>
    <row r="70" spans="1:3" ht="13.5">
      <c r="A70" s="184"/>
      <c r="B70" s="12"/>
      <c r="C70" s="7"/>
    </row>
    <row r="71" spans="1:3" ht="13.5">
      <c r="A71" s="184"/>
      <c r="B71" s="12"/>
      <c r="C71" s="7"/>
    </row>
    <row r="72" spans="1:3" ht="13.5">
      <c r="A72" s="184"/>
      <c r="B72" s="12"/>
      <c r="C72" s="7"/>
    </row>
    <row r="73" spans="1:3" ht="13.5">
      <c r="A73" s="184"/>
      <c r="B73" s="12"/>
      <c r="C73" s="7"/>
    </row>
    <row r="74" spans="1:3" ht="13.5">
      <c r="A74" s="184"/>
      <c r="B74" s="12"/>
      <c r="C74" s="7"/>
    </row>
    <row r="75" spans="1:3" ht="13.5">
      <c r="A75" s="184"/>
      <c r="B75" s="12"/>
      <c r="C75" s="7"/>
    </row>
    <row r="76" spans="1:3" ht="13.5">
      <c r="A76" s="184"/>
      <c r="B76" s="12"/>
      <c r="C76" s="7"/>
    </row>
    <row r="77" spans="1:3" ht="13.5">
      <c r="A77" s="184"/>
      <c r="B77" s="12"/>
      <c r="C77" s="7"/>
    </row>
    <row r="78" spans="1:3" ht="13.5">
      <c r="A78" s="184"/>
      <c r="B78" s="12"/>
      <c r="C78" s="7"/>
    </row>
    <row r="79" spans="1:3" ht="13.5">
      <c r="A79" s="184"/>
      <c r="B79" s="12"/>
      <c r="C79" s="7"/>
    </row>
    <row r="80" spans="1:3" ht="13.5">
      <c r="A80" s="184"/>
      <c r="B80" s="12"/>
      <c r="C80" s="7"/>
    </row>
    <row r="81" spans="1:3" ht="13.5">
      <c r="A81" s="184"/>
      <c r="B81" s="12"/>
      <c r="C81" s="7"/>
    </row>
    <row r="82" spans="1:3" ht="13.5">
      <c r="A82" s="184"/>
      <c r="B82" s="12"/>
      <c r="C82" s="7"/>
    </row>
    <row r="83" spans="1:3" ht="13.5">
      <c r="A83" s="184"/>
      <c r="B83" s="12"/>
      <c r="C83" s="7"/>
    </row>
    <row r="84" spans="1:3" ht="13.5">
      <c r="A84" s="184"/>
      <c r="B84" s="12"/>
      <c r="C84" s="7"/>
    </row>
    <row r="85" spans="1:3" ht="13.5">
      <c r="A85" s="184"/>
      <c r="B85" s="12"/>
      <c r="C85" s="7"/>
    </row>
    <row r="86" spans="1:3" ht="13.5">
      <c r="A86" s="184"/>
      <c r="B86" s="12"/>
      <c r="C86" s="7"/>
    </row>
    <row r="87" spans="1:3" ht="13.5">
      <c r="A87" s="184"/>
      <c r="B87" s="12"/>
      <c r="C87" s="7"/>
    </row>
    <row r="88" spans="1:3" ht="13.5">
      <c r="A88" s="184"/>
      <c r="B88" s="12"/>
      <c r="C88" s="7"/>
    </row>
    <row r="89" spans="1:3" ht="13.5">
      <c r="A89" s="184"/>
      <c r="B89" s="12"/>
      <c r="C89" s="7"/>
    </row>
    <row r="90" spans="1:3" ht="13.5">
      <c r="A90" s="184"/>
      <c r="B90" s="12"/>
      <c r="C90" s="7"/>
    </row>
    <row r="91" spans="1:3" ht="13.5">
      <c r="A91" s="184"/>
      <c r="B91" s="12"/>
      <c r="C91" s="7"/>
    </row>
    <row r="92" spans="1:3" ht="13.5">
      <c r="A92" s="184"/>
      <c r="B92" s="12"/>
      <c r="C92" s="7"/>
    </row>
    <row r="93" spans="1:3" ht="13.5">
      <c r="A93" s="184"/>
      <c r="B93" s="12"/>
      <c r="C93" s="7"/>
    </row>
    <row r="94" spans="1:3" ht="13.5">
      <c r="A94" s="184"/>
      <c r="B94" s="12"/>
      <c r="C94" s="7"/>
    </row>
    <row r="95" spans="1:3" ht="13.5">
      <c r="A95" s="184"/>
      <c r="B95" s="12"/>
      <c r="C95" s="7"/>
    </row>
    <row r="96" spans="1:3" ht="13.5">
      <c r="A96" s="184"/>
      <c r="B96" s="12"/>
      <c r="C96" s="7"/>
    </row>
    <row r="97" spans="1:3" ht="13.5">
      <c r="A97" s="184"/>
      <c r="B97" s="12"/>
      <c r="C97" s="7"/>
    </row>
    <row r="98" spans="1:3" ht="13.5">
      <c r="A98" s="184"/>
      <c r="B98" s="12"/>
      <c r="C98" s="7"/>
    </row>
    <row r="99" spans="1:3" ht="13.5">
      <c r="A99" s="184"/>
      <c r="B99" s="12"/>
      <c r="C99" s="7"/>
    </row>
    <row r="100" spans="1:3" ht="13.5">
      <c r="A100" s="184"/>
      <c r="B100" s="12"/>
      <c r="C100" s="7"/>
    </row>
    <row r="101" spans="1:3" ht="13.5">
      <c r="A101" s="184"/>
      <c r="B101" s="12"/>
      <c r="C101" s="7"/>
    </row>
    <row r="102" spans="1:3" ht="13.5">
      <c r="A102" s="184"/>
      <c r="B102" s="12"/>
      <c r="C102" s="7"/>
    </row>
    <row r="103" spans="1:3" ht="13.5">
      <c r="A103" s="184"/>
      <c r="B103" s="12"/>
      <c r="C103" s="7"/>
    </row>
    <row r="104" spans="1:3" ht="13.5">
      <c r="A104" s="184"/>
      <c r="B104" s="12"/>
      <c r="C104" s="7"/>
    </row>
    <row r="105" spans="1:3" ht="13.5">
      <c r="A105" s="184"/>
      <c r="B105" s="12"/>
      <c r="C105" s="7"/>
    </row>
    <row r="106" spans="1:3" ht="13.5">
      <c r="A106" s="184"/>
      <c r="B106" s="12"/>
      <c r="C106" s="7"/>
    </row>
    <row r="107" spans="1:3" ht="13.5">
      <c r="A107" s="184"/>
      <c r="B107" s="12"/>
      <c r="C107" s="7"/>
    </row>
    <row r="108" spans="1:3" ht="13.5">
      <c r="A108" s="184"/>
      <c r="B108" s="12"/>
      <c r="C108" s="7"/>
    </row>
    <row r="109" spans="1:3" ht="13.5">
      <c r="A109" s="184"/>
      <c r="B109" s="12"/>
      <c r="C109" s="7"/>
    </row>
    <row r="110" spans="1:3" ht="13.5">
      <c r="A110" s="184"/>
      <c r="B110" s="12"/>
      <c r="C110" s="7"/>
    </row>
    <row r="111" spans="1:3" ht="13.5">
      <c r="A111" s="184"/>
      <c r="B111" s="12"/>
      <c r="C111" s="7"/>
    </row>
    <row r="112" spans="1:3" ht="13.5">
      <c r="A112" s="184"/>
      <c r="B112" s="12"/>
      <c r="C112" s="7"/>
    </row>
    <row r="113" spans="1:3" ht="13.5">
      <c r="A113" s="184"/>
      <c r="B113" s="12"/>
      <c r="C113" s="7"/>
    </row>
    <row r="114" spans="1:3" ht="13.5">
      <c r="A114" s="184"/>
      <c r="B114" s="12"/>
      <c r="C114" s="7"/>
    </row>
    <row r="115" spans="1:3" ht="13.5">
      <c r="A115" s="184"/>
      <c r="B115" s="12"/>
      <c r="C115" s="7"/>
    </row>
    <row r="116" spans="1:3" ht="13.5">
      <c r="A116" s="184"/>
      <c r="B116" s="12"/>
      <c r="C116" s="7"/>
    </row>
    <row r="117" spans="1:3" ht="13.5">
      <c r="A117" s="184"/>
      <c r="B117" s="12"/>
      <c r="C117" s="7"/>
    </row>
    <row r="118" spans="1:3" ht="13.5">
      <c r="A118" s="184"/>
      <c r="B118" s="12"/>
      <c r="C118" s="7"/>
    </row>
  </sheetData>
  <sheetProtection/>
  <mergeCells count="2">
    <mergeCell ref="B1:C1"/>
    <mergeCell ref="B2:C2"/>
  </mergeCells>
  <printOptions/>
  <pageMargins left="0.5905511811023623" right="0.2755905511811024" top="0.6692913385826772" bottom="0.2755905511811024" header="0.5118110236220472" footer="0.1968503937007874"/>
  <pageSetup fitToHeight="3"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1">
      <pane xSplit="1" ySplit="3" topLeftCell="B4" activePane="bottomRight" state="frozen"/>
      <selection pane="topLeft" activeCell="A1" sqref="A1"/>
      <selection pane="topRight" activeCell="C1" sqref="C1"/>
      <selection pane="bottomLeft" activeCell="A5" sqref="A5"/>
      <selection pane="bottomRight" activeCell="A23" sqref="A23"/>
    </sheetView>
  </sheetViews>
  <sheetFormatPr defaultColWidth="9.00390625" defaultRowHeight="13.5"/>
  <cols>
    <col min="1" max="1" width="16.375" style="1" customWidth="1"/>
    <col min="2" max="2" width="16.625" style="0" customWidth="1"/>
    <col min="3" max="3" width="14.25390625" style="0" customWidth="1"/>
    <col min="4" max="4" width="14.375" style="0" customWidth="1"/>
    <col min="5" max="5" width="10.75390625" style="0" customWidth="1"/>
    <col min="6" max="6" width="8.125" style="0" customWidth="1"/>
    <col min="7" max="7" width="7.375" style="0" customWidth="1"/>
    <col min="8" max="8" width="12.375" style="0" customWidth="1"/>
    <col min="9" max="9" width="9.00390625" style="128" customWidth="1"/>
  </cols>
  <sheetData>
    <row r="1" spans="1:5" ht="24" customHeight="1" thickBot="1">
      <c r="A1" s="670" t="s">
        <v>117</v>
      </c>
      <c r="B1" s="670"/>
      <c r="C1" s="670"/>
      <c r="D1" s="670"/>
      <c r="E1" s="8" t="s">
        <v>475</v>
      </c>
    </row>
    <row r="2" spans="1:8" ht="17.25" customHeight="1">
      <c r="A2" s="630"/>
      <c r="B2" s="677"/>
      <c r="C2" s="677"/>
      <c r="D2" s="677"/>
      <c r="E2" s="672" t="s">
        <v>476</v>
      </c>
      <c r="F2" s="674" t="s">
        <v>439</v>
      </c>
      <c r="G2" s="675"/>
      <c r="H2" s="676"/>
    </row>
    <row r="3" spans="1:8" ht="58.5" customHeight="1" thickBot="1">
      <c r="A3" s="671"/>
      <c r="B3" s="72" t="s">
        <v>216</v>
      </c>
      <c r="C3" s="72" t="s">
        <v>217</v>
      </c>
      <c r="D3" s="72" t="s">
        <v>438</v>
      </c>
      <c r="E3" s="673"/>
      <c r="F3" s="222" t="s">
        <v>193</v>
      </c>
      <c r="G3" s="221" t="s">
        <v>194</v>
      </c>
      <c r="H3" s="220" t="s">
        <v>195</v>
      </c>
    </row>
    <row r="4" spans="1:9" s="7" customFormat="1" ht="15" customHeight="1">
      <c r="A4" s="224" t="s">
        <v>437</v>
      </c>
      <c r="B4" s="433"/>
      <c r="C4" s="433"/>
      <c r="D4" s="433">
        <f aca="true" t="shared" si="0" ref="D4:D29">B4+C4</f>
        <v>0</v>
      </c>
      <c r="E4" s="434"/>
      <c r="F4" s="130"/>
      <c r="G4" s="130"/>
      <c r="H4" s="130"/>
      <c r="I4" s="129" t="s">
        <v>3</v>
      </c>
    </row>
    <row r="5" spans="1:9" s="7" customFormat="1" ht="15" customHeight="1">
      <c r="A5" s="167" t="s">
        <v>398</v>
      </c>
      <c r="B5" s="185"/>
      <c r="C5" s="185"/>
      <c r="D5" s="130">
        <f t="shared" si="0"/>
        <v>0</v>
      </c>
      <c r="E5" s="245"/>
      <c r="F5" s="130"/>
      <c r="G5" s="130"/>
      <c r="H5" s="130"/>
      <c r="I5" s="129" t="s">
        <v>6</v>
      </c>
    </row>
    <row r="6" spans="1:9" s="7" customFormat="1" ht="15" customHeight="1">
      <c r="A6" s="167" t="s">
        <v>399</v>
      </c>
      <c r="B6" s="185"/>
      <c r="C6" s="185"/>
      <c r="D6" s="130">
        <f t="shared" si="0"/>
        <v>0</v>
      </c>
      <c r="E6" s="245"/>
      <c r="F6" s="130"/>
      <c r="G6" s="130"/>
      <c r="H6" s="130"/>
      <c r="I6" s="129" t="s">
        <v>508</v>
      </c>
    </row>
    <row r="7" spans="1:9" s="7" customFormat="1" ht="15" customHeight="1">
      <c r="A7" s="167" t="s">
        <v>386</v>
      </c>
      <c r="B7" s="130">
        <v>81189600</v>
      </c>
      <c r="C7" s="130">
        <v>8277624</v>
      </c>
      <c r="D7" s="130">
        <f t="shared" si="0"/>
        <v>89467224</v>
      </c>
      <c r="E7" s="245">
        <v>6439</v>
      </c>
      <c r="F7" s="130">
        <f aca="true" t="shared" si="1" ref="F7:F12">B7/E7</f>
        <v>12609.038670601025</v>
      </c>
      <c r="G7" s="130">
        <f aca="true" t="shared" si="2" ref="G7:G12">C7/E7</f>
        <v>1285.5449603975774</v>
      </c>
      <c r="H7" s="130">
        <f aca="true" t="shared" si="3" ref="H7:H14">D7/E7</f>
        <v>13894.583630998603</v>
      </c>
      <c r="I7" s="129"/>
    </row>
    <row r="8" spans="1:9" s="7" customFormat="1" ht="15" customHeight="1">
      <c r="A8" s="167" t="s">
        <v>388</v>
      </c>
      <c r="B8" s="130">
        <v>114097000</v>
      </c>
      <c r="C8" s="130">
        <v>0</v>
      </c>
      <c r="D8" s="130">
        <f t="shared" si="0"/>
        <v>114097000</v>
      </c>
      <c r="E8" s="245">
        <v>3648</v>
      </c>
      <c r="F8" s="130">
        <f t="shared" si="1"/>
        <v>31276.589912280702</v>
      </c>
      <c r="G8" s="130">
        <f t="shared" si="2"/>
        <v>0</v>
      </c>
      <c r="H8" s="130">
        <f t="shared" si="3"/>
        <v>31276.589912280702</v>
      </c>
      <c r="I8" s="129"/>
    </row>
    <row r="9" spans="1:9" s="7" customFormat="1" ht="15" customHeight="1">
      <c r="A9" s="167" t="s">
        <v>400</v>
      </c>
      <c r="B9" s="130"/>
      <c r="C9" s="130"/>
      <c r="D9" s="130">
        <f t="shared" si="0"/>
        <v>0</v>
      </c>
      <c r="E9" s="245"/>
      <c r="F9" s="130"/>
      <c r="G9" s="130"/>
      <c r="H9" s="130"/>
      <c r="I9" s="129" t="s">
        <v>1</v>
      </c>
    </row>
    <row r="10" spans="1:9" s="7" customFormat="1" ht="15" customHeight="1">
      <c r="A10" s="167" t="s">
        <v>401</v>
      </c>
      <c r="B10" s="130">
        <v>1651121557</v>
      </c>
      <c r="C10" s="130">
        <v>1015158681</v>
      </c>
      <c r="D10" s="130">
        <f t="shared" si="0"/>
        <v>2666280238</v>
      </c>
      <c r="E10" s="245">
        <v>94894</v>
      </c>
      <c r="F10" s="130">
        <f t="shared" si="1"/>
        <v>17399.64125234472</v>
      </c>
      <c r="G10" s="130">
        <f t="shared" si="2"/>
        <v>10697.817364638438</v>
      </c>
      <c r="H10" s="130">
        <f t="shared" si="3"/>
        <v>28097.45861698316</v>
      </c>
      <c r="I10" s="129"/>
    </row>
    <row r="11" spans="1:9" s="7" customFormat="1" ht="15" customHeight="1">
      <c r="A11" s="167" t="s">
        <v>389</v>
      </c>
      <c r="B11" s="130">
        <v>172023601</v>
      </c>
      <c r="C11" s="130">
        <v>2685022</v>
      </c>
      <c r="D11" s="130">
        <f t="shared" si="0"/>
        <v>174708623</v>
      </c>
      <c r="E11" s="245">
        <v>7413</v>
      </c>
      <c r="F11" s="130">
        <f t="shared" si="1"/>
        <v>23205.665857277756</v>
      </c>
      <c r="G11" s="130">
        <f t="shared" si="2"/>
        <v>362.20450559827333</v>
      </c>
      <c r="H11" s="130">
        <f t="shared" si="3"/>
        <v>23567.87036287603</v>
      </c>
      <c r="I11" s="129"/>
    </row>
    <row r="12" spans="1:9" s="7" customFormat="1" ht="15" customHeight="1">
      <c r="A12" s="167" t="s">
        <v>402</v>
      </c>
      <c r="B12" s="185">
        <v>1383717000</v>
      </c>
      <c r="C12" s="477">
        <v>1123136000</v>
      </c>
      <c r="D12" s="130">
        <f t="shared" si="0"/>
        <v>2506853000</v>
      </c>
      <c r="E12" s="245">
        <v>68301</v>
      </c>
      <c r="F12" s="130">
        <f t="shared" si="1"/>
        <v>20259.10308780252</v>
      </c>
      <c r="G12" s="130">
        <f t="shared" si="2"/>
        <v>16443.917365777954</v>
      </c>
      <c r="H12" s="130">
        <f t="shared" si="3"/>
        <v>36703.02045358047</v>
      </c>
      <c r="I12" s="129"/>
    </row>
    <row r="13" spans="1:9" s="7" customFormat="1" ht="15" customHeight="1">
      <c r="A13" s="167" t="s">
        <v>403</v>
      </c>
      <c r="B13" s="130"/>
      <c r="C13" s="130"/>
      <c r="D13" s="130">
        <f t="shared" si="0"/>
        <v>0</v>
      </c>
      <c r="E13" s="245"/>
      <c r="F13" s="130"/>
      <c r="G13" s="130"/>
      <c r="H13" s="130"/>
      <c r="I13" s="129" t="s">
        <v>33</v>
      </c>
    </row>
    <row r="14" spans="1:9" s="7" customFormat="1" ht="15" customHeight="1">
      <c r="A14" s="167" t="s">
        <v>412</v>
      </c>
      <c r="B14" s="185"/>
      <c r="C14" s="185"/>
      <c r="D14" s="130">
        <v>915313000</v>
      </c>
      <c r="E14" s="245">
        <v>25746</v>
      </c>
      <c r="F14" s="130"/>
      <c r="G14" s="130"/>
      <c r="H14" s="130">
        <f t="shared" si="3"/>
        <v>35551.65851005982</v>
      </c>
      <c r="I14" s="129"/>
    </row>
    <row r="15" spans="1:9" s="7" customFormat="1" ht="15" customHeight="1">
      <c r="A15" s="167" t="s">
        <v>413</v>
      </c>
      <c r="B15" s="130"/>
      <c r="C15" s="130"/>
      <c r="D15" s="130">
        <f t="shared" si="0"/>
        <v>0</v>
      </c>
      <c r="E15" s="245"/>
      <c r="F15" s="130"/>
      <c r="G15" s="130"/>
      <c r="H15" s="130"/>
      <c r="I15" s="129"/>
    </row>
    <row r="16" spans="1:9" s="7" customFormat="1" ht="15" customHeight="1">
      <c r="A16" s="167" t="s">
        <v>414</v>
      </c>
      <c r="B16" s="130">
        <v>1478535754</v>
      </c>
      <c r="C16" s="130">
        <v>700000000</v>
      </c>
      <c r="D16" s="130">
        <f t="shared" si="0"/>
        <v>2178535754</v>
      </c>
      <c r="E16" s="245">
        <v>43517</v>
      </c>
      <c r="F16" s="130">
        <f>B16/E16</f>
        <v>33976.04968173357</v>
      </c>
      <c r="G16" s="130">
        <f>C16/E16</f>
        <v>16085.667670105935</v>
      </c>
      <c r="H16" s="130">
        <f aca="true" t="shared" si="4" ref="H16:H47">D16/E16</f>
        <v>50061.717351839514</v>
      </c>
      <c r="I16" s="129"/>
    </row>
    <row r="17" spans="1:9" s="7" customFormat="1" ht="15" customHeight="1">
      <c r="A17" s="167" t="s">
        <v>415</v>
      </c>
      <c r="B17" s="185">
        <v>1239496829</v>
      </c>
      <c r="C17" s="185">
        <v>79301393</v>
      </c>
      <c r="D17" s="130">
        <f t="shared" si="0"/>
        <v>1318798222</v>
      </c>
      <c r="E17" s="245">
        <v>38518</v>
      </c>
      <c r="F17" s="130">
        <f>B17/E17</f>
        <v>32179.67778700867</v>
      </c>
      <c r="G17" s="130">
        <f>C17/E17</f>
        <v>2058.813879225297</v>
      </c>
      <c r="H17" s="130">
        <f t="shared" si="4"/>
        <v>34238.49166623397</v>
      </c>
      <c r="I17" s="129"/>
    </row>
    <row r="18" spans="1:9" s="7" customFormat="1" ht="15" customHeight="1">
      <c r="A18" s="167" t="s">
        <v>374</v>
      </c>
      <c r="B18" s="185"/>
      <c r="C18" s="185"/>
      <c r="D18" s="130">
        <v>530005378</v>
      </c>
      <c r="E18" s="245">
        <v>16590</v>
      </c>
      <c r="F18" s="130">
        <f>B18/E18</f>
        <v>0</v>
      </c>
      <c r="G18" s="130">
        <f>C18/E18</f>
        <v>0</v>
      </c>
      <c r="H18" s="130">
        <f t="shared" si="4"/>
        <v>31947.28016877637</v>
      </c>
      <c r="I18" s="129"/>
    </row>
    <row r="19" spans="1:9" s="7" customFormat="1" ht="15" customHeight="1">
      <c r="A19" s="167" t="s">
        <v>416</v>
      </c>
      <c r="B19" s="130"/>
      <c r="C19" s="130"/>
      <c r="D19" s="130">
        <f t="shared" si="0"/>
        <v>0</v>
      </c>
      <c r="E19" s="245">
        <v>72047</v>
      </c>
      <c r="F19" s="130"/>
      <c r="G19" s="130"/>
      <c r="H19" s="130">
        <f t="shared" si="4"/>
        <v>0</v>
      </c>
      <c r="I19" s="129"/>
    </row>
    <row r="20" spans="1:9" s="7" customFormat="1" ht="15" customHeight="1">
      <c r="A20" s="167" t="s">
        <v>417</v>
      </c>
      <c r="B20" s="130"/>
      <c r="C20" s="130"/>
      <c r="D20" s="130">
        <v>2912516000</v>
      </c>
      <c r="E20" s="245">
        <v>106257</v>
      </c>
      <c r="F20" s="130"/>
      <c r="G20" s="130"/>
      <c r="H20" s="130">
        <f t="shared" si="4"/>
        <v>27410.1094516126</v>
      </c>
      <c r="I20" s="129"/>
    </row>
    <row r="21" spans="1:9" s="7" customFormat="1" ht="15" customHeight="1">
      <c r="A21" s="167" t="s">
        <v>418</v>
      </c>
      <c r="B21" s="185">
        <v>527950888</v>
      </c>
      <c r="C21" s="185">
        <v>101336112</v>
      </c>
      <c r="D21" s="130">
        <f t="shared" si="0"/>
        <v>629287000</v>
      </c>
      <c r="E21" s="245">
        <v>19373</v>
      </c>
      <c r="F21" s="130">
        <f aca="true" t="shared" si="5" ref="F21:F47">B21/E21</f>
        <v>27251.891188767873</v>
      </c>
      <c r="G21" s="130">
        <f aca="true" t="shared" si="6" ref="G21:G47">C21/E21</f>
        <v>5230.790894543953</v>
      </c>
      <c r="H21" s="130">
        <f t="shared" si="4"/>
        <v>32482.682083311825</v>
      </c>
      <c r="I21" s="129"/>
    </row>
    <row r="22" spans="1:9" s="7" customFormat="1" ht="15" customHeight="1">
      <c r="A22" s="167" t="s">
        <v>419</v>
      </c>
      <c r="B22" s="185"/>
      <c r="C22" s="185"/>
      <c r="D22" s="130">
        <f t="shared" si="0"/>
        <v>0</v>
      </c>
      <c r="E22" s="245">
        <v>15054</v>
      </c>
      <c r="F22" s="130">
        <f t="shared" si="5"/>
        <v>0</v>
      </c>
      <c r="G22" s="130">
        <f t="shared" si="6"/>
        <v>0</v>
      </c>
      <c r="H22" s="130">
        <f t="shared" si="4"/>
        <v>0</v>
      </c>
      <c r="I22" s="129"/>
    </row>
    <row r="23" spans="1:9" s="7" customFormat="1" ht="15" customHeight="1">
      <c r="A23" s="167" t="s">
        <v>420</v>
      </c>
      <c r="B23" s="130">
        <v>1821155776</v>
      </c>
      <c r="C23" s="130">
        <v>911938000</v>
      </c>
      <c r="D23" s="130">
        <f t="shared" si="0"/>
        <v>2733093776</v>
      </c>
      <c r="E23" s="245">
        <v>81825</v>
      </c>
      <c r="F23" s="130">
        <f t="shared" si="5"/>
        <v>22256.715869233118</v>
      </c>
      <c r="G23" s="130">
        <f t="shared" si="6"/>
        <v>11144.980140543843</v>
      </c>
      <c r="H23" s="130">
        <f t="shared" si="4"/>
        <v>33401.69600977696</v>
      </c>
      <c r="I23" s="129"/>
    </row>
    <row r="24" spans="1:9" s="7" customFormat="1" ht="15" customHeight="1">
      <c r="A24" s="167" t="s">
        <v>421</v>
      </c>
      <c r="B24" s="130">
        <v>558624622</v>
      </c>
      <c r="C24" s="130">
        <v>140784378</v>
      </c>
      <c r="D24" s="130">
        <f t="shared" si="0"/>
        <v>699409000</v>
      </c>
      <c r="E24" s="245">
        <v>20797</v>
      </c>
      <c r="F24" s="130">
        <f t="shared" si="5"/>
        <v>26860.827138529596</v>
      </c>
      <c r="G24" s="130">
        <f t="shared" si="6"/>
        <v>6769.45607539549</v>
      </c>
      <c r="H24" s="130">
        <f t="shared" si="4"/>
        <v>33630.28321392508</v>
      </c>
      <c r="I24" s="129"/>
    </row>
    <row r="25" spans="1:9" s="7" customFormat="1" ht="15" customHeight="1">
      <c r="A25" s="167" t="s">
        <v>422</v>
      </c>
      <c r="B25" s="130">
        <v>1217589927</v>
      </c>
      <c r="C25" s="130">
        <v>124790073</v>
      </c>
      <c r="D25" s="130">
        <f t="shared" si="0"/>
        <v>1342380000</v>
      </c>
      <c r="E25" s="245">
        <v>40290</v>
      </c>
      <c r="F25" s="130">
        <f t="shared" si="5"/>
        <v>30220.64847356664</v>
      </c>
      <c r="G25" s="130">
        <f t="shared" si="6"/>
        <v>3097.296425912137</v>
      </c>
      <c r="H25" s="130">
        <f t="shared" si="4"/>
        <v>33317.94489947878</v>
      </c>
      <c r="I25" s="129"/>
    </row>
    <row r="26" spans="1:9" s="7" customFormat="1" ht="15" customHeight="1">
      <c r="A26" s="167" t="s">
        <v>423</v>
      </c>
      <c r="B26" s="185">
        <v>942312000</v>
      </c>
      <c r="C26" s="185">
        <v>142057000</v>
      </c>
      <c r="D26" s="130">
        <f t="shared" si="0"/>
        <v>1084369000</v>
      </c>
      <c r="E26" s="245">
        <v>34982</v>
      </c>
      <c r="F26" s="130">
        <f t="shared" si="5"/>
        <v>26937.053341718598</v>
      </c>
      <c r="G26" s="130">
        <f t="shared" si="6"/>
        <v>4060.859870790692</v>
      </c>
      <c r="H26" s="130">
        <f t="shared" si="4"/>
        <v>30997.91321250929</v>
      </c>
      <c r="I26" s="129"/>
    </row>
    <row r="27" spans="1:9" s="7" customFormat="1" ht="15" customHeight="1">
      <c r="A27" s="167" t="s">
        <v>467</v>
      </c>
      <c r="B27" s="130">
        <v>549667747</v>
      </c>
      <c r="C27" s="130">
        <v>138241775</v>
      </c>
      <c r="D27" s="130">
        <f t="shared" si="0"/>
        <v>687909522</v>
      </c>
      <c r="E27" s="245">
        <v>18876</v>
      </c>
      <c r="F27" s="130">
        <f t="shared" si="5"/>
        <v>29119.92726213181</v>
      </c>
      <c r="G27" s="130">
        <f t="shared" si="6"/>
        <v>7323.679540156812</v>
      </c>
      <c r="H27" s="130">
        <f t="shared" si="4"/>
        <v>36443.60680228862</v>
      </c>
      <c r="I27" s="129"/>
    </row>
    <row r="28" spans="1:9" s="7" customFormat="1" ht="15" customHeight="1">
      <c r="A28" s="167" t="s">
        <v>424</v>
      </c>
      <c r="B28" s="185">
        <v>392605000</v>
      </c>
      <c r="C28" s="185">
        <v>24644000</v>
      </c>
      <c r="D28" s="130">
        <f t="shared" si="0"/>
        <v>417249000</v>
      </c>
      <c r="E28" s="245">
        <v>15441</v>
      </c>
      <c r="F28" s="130">
        <f t="shared" si="5"/>
        <v>25426.13820348423</v>
      </c>
      <c r="G28" s="130">
        <f t="shared" si="6"/>
        <v>1596.0106210737647</v>
      </c>
      <c r="H28" s="130">
        <f t="shared" si="4"/>
        <v>27022.148824557997</v>
      </c>
      <c r="I28" s="129"/>
    </row>
    <row r="29" spans="1:9" s="7" customFormat="1" ht="15" customHeight="1">
      <c r="A29" s="167" t="s">
        <v>425</v>
      </c>
      <c r="B29" s="130">
        <v>866851723</v>
      </c>
      <c r="C29" s="130">
        <v>137883000</v>
      </c>
      <c r="D29" s="130">
        <f t="shared" si="0"/>
        <v>1004734723</v>
      </c>
      <c r="E29" s="245">
        <v>32194</v>
      </c>
      <c r="F29" s="130">
        <f t="shared" si="5"/>
        <v>26925.87820711934</v>
      </c>
      <c r="G29" s="130">
        <f t="shared" si="6"/>
        <v>4282.878797291421</v>
      </c>
      <c r="H29" s="130">
        <f t="shared" si="4"/>
        <v>31208.75700441076</v>
      </c>
      <c r="I29" s="129"/>
    </row>
    <row r="30" spans="1:9" s="7" customFormat="1" ht="15" customHeight="1">
      <c r="A30" s="167" t="s">
        <v>390</v>
      </c>
      <c r="B30" s="130">
        <v>71250158</v>
      </c>
      <c r="C30" s="130">
        <v>2000000</v>
      </c>
      <c r="D30" s="130">
        <f aca="true" t="shared" si="7" ref="D30:D46">B30+C30</f>
        <v>73250158</v>
      </c>
      <c r="E30" s="245">
        <v>3971</v>
      </c>
      <c r="F30" s="130">
        <f t="shared" si="5"/>
        <v>17942.623520523797</v>
      </c>
      <c r="G30" s="130">
        <f t="shared" si="6"/>
        <v>503.65147318055904</v>
      </c>
      <c r="H30" s="130">
        <f t="shared" si="4"/>
        <v>18446.274993704355</v>
      </c>
      <c r="I30" s="129"/>
    </row>
    <row r="31" spans="1:9" s="7" customFormat="1" ht="15" customHeight="1">
      <c r="A31" s="167" t="s">
        <v>391</v>
      </c>
      <c r="B31" s="130">
        <v>130280469</v>
      </c>
      <c r="C31" s="130">
        <v>5000000</v>
      </c>
      <c r="D31" s="130">
        <f t="shared" si="7"/>
        <v>135280469</v>
      </c>
      <c r="E31" s="245">
        <v>4628</v>
      </c>
      <c r="F31" s="130">
        <f t="shared" si="5"/>
        <v>28150.490276577355</v>
      </c>
      <c r="G31" s="130">
        <f t="shared" si="6"/>
        <v>1080.3802938634399</v>
      </c>
      <c r="H31" s="130">
        <f t="shared" si="4"/>
        <v>29230.870570440795</v>
      </c>
      <c r="I31" s="129"/>
    </row>
    <row r="32" spans="1:9" s="7" customFormat="1" ht="15" customHeight="1">
      <c r="A32" s="167" t="s">
        <v>392</v>
      </c>
      <c r="B32" s="130">
        <v>39361648</v>
      </c>
      <c r="C32" s="130">
        <v>0</v>
      </c>
      <c r="D32" s="130">
        <f t="shared" si="7"/>
        <v>39361648</v>
      </c>
      <c r="E32" s="245">
        <v>2028</v>
      </c>
      <c r="F32" s="130">
        <f t="shared" si="5"/>
        <v>19409.096646942802</v>
      </c>
      <c r="G32" s="130">
        <f t="shared" si="6"/>
        <v>0</v>
      </c>
      <c r="H32" s="130">
        <f t="shared" si="4"/>
        <v>19409.096646942802</v>
      </c>
      <c r="I32" s="129"/>
    </row>
    <row r="33" spans="1:9" s="7" customFormat="1" ht="15" customHeight="1">
      <c r="A33" s="167" t="s">
        <v>426</v>
      </c>
      <c r="B33" s="130">
        <v>720409897</v>
      </c>
      <c r="C33" s="130">
        <v>10044798</v>
      </c>
      <c r="D33" s="130">
        <f t="shared" si="7"/>
        <v>730454695</v>
      </c>
      <c r="E33" s="245">
        <v>31059</v>
      </c>
      <c r="F33" s="130">
        <f t="shared" si="5"/>
        <v>23194.883833993368</v>
      </c>
      <c r="G33" s="130">
        <f t="shared" si="6"/>
        <v>323.41021926011786</v>
      </c>
      <c r="H33" s="130">
        <f t="shared" si="4"/>
        <v>23518.294053253485</v>
      </c>
      <c r="I33" s="129"/>
    </row>
    <row r="34" spans="1:9" s="7" customFormat="1" ht="15" customHeight="1">
      <c r="A34" s="167" t="s">
        <v>387</v>
      </c>
      <c r="B34" s="185"/>
      <c r="C34" s="185"/>
      <c r="D34" s="130">
        <f t="shared" si="7"/>
        <v>0</v>
      </c>
      <c r="E34" s="245"/>
      <c r="F34" s="130"/>
      <c r="G34" s="130"/>
      <c r="H34" s="130"/>
      <c r="I34" s="129"/>
    </row>
    <row r="35" spans="1:9" s="7" customFormat="1" ht="15" customHeight="1">
      <c r="A35" s="167" t="s">
        <v>427</v>
      </c>
      <c r="B35" s="130">
        <v>1068646024</v>
      </c>
      <c r="C35" s="130">
        <v>378360000</v>
      </c>
      <c r="D35" s="130">
        <f t="shared" si="7"/>
        <v>1447006024</v>
      </c>
      <c r="E35" s="245">
        <v>47564</v>
      </c>
      <c r="F35" s="130">
        <f t="shared" si="5"/>
        <v>22467.538979059795</v>
      </c>
      <c r="G35" s="130">
        <f t="shared" si="6"/>
        <v>7954.75569758641</v>
      </c>
      <c r="H35" s="130">
        <f t="shared" si="4"/>
        <v>30422.294676646205</v>
      </c>
      <c r="I35" s="129"/>
    </row>
    <row r="36" spans="1:9" s="7" customFormat="1" ht="15" customHeight="1">
      <c r="A36" s="167" t="s">
        <v>393</v>
      </c>
      <c r="B36" s="130">
        <v>466238917</v>
      </c>
      <c r="C36" s="130">
        <v>0</v>
      </c>
      <c r="D36" s="130">
        <f t="shared" si="7"/>
        <v>466238917</v>
      </c>
      <c r="E36" s="245">
        <v>16084</v>
      </c>
      <c r="F36" s="130">
        <f t="shared" si="5"/>
        <v>28987.74664262621</v>
      </c>
      <c r="G36" s="130">
        <f t="shared" si="6"/>
        <v>0</v>
      </c>
      <c r="H36" s="130">
        <f t="shared" si="4"/>
        <v>28987.74664262621</v>
      </c>
      <c r="I36" s="129"/>
    </row>
    <row r="37" spans="1:9" s="7" customFormat="1" ht="15" customHeight="1">
      <c r="A37" s="167" t="s">
        <v>428</v>
      </c>
      <c r="B37" s="130">
        <v>685318000</v>
      </c>
      <c r="C37" s="130">
        <v>136838000</v>
      </c>
      <c r="D37" s="130">
        <f t="shared" si="7"/>
        <v>822156000</v>
      </c>
      <c r="E37" s="245">
        <v>20483</v>
      </c>
      <c r="F37" s="130">
        <f t="shared" si="5"/>
        <v>33457.89191036469</v>
      </c>
      <c r="G37" s="130">
        <f t="shared" si="6"/>
        <v>6680.564370453547</v>
      </c>
      <c r="H37" s="130">
        <f t="shared" si="4"/>
        <v>40138.45628081824</v>
      </c>
      <c r="I37" s="129"/>
    </row>
    <row r="38" spans="1:9" s="7" customFormat="1" ht="15" customHeight="1">
      <c r="A38" s="167" t="s">
        <v>429</v>
      </c>
      <c r="B38" s="130">
        <v>129155644</v>
      </c>
      <c r="C38" s="130">
        <v>5111623</v>
      </c>
      <c r="D38" s="130">
        <f t="shared" si="7"/>
        <v>134267267</v>
      </c>
      <c r="E38" s="245">
        <v>5015</v>
      </c>
      <c r="F38" s="130">
        <f t="shared" si="5"/>
        <v>25753.867198404787</v>
      </c>
      <c r="G38" s="130">
        <f t="shared" si="6"/>
        <v>1019.2667996011965</v>
      </c>
      <c r="H38" s="130">
        <f t="shared" si="4"/>
        <v>26773.133998005982</v>
      </c>
      <c r="I38" s="129"/>
    </row>
    <row r="39" spans="1:9" s="7" customFormat="1" ht="15" customHeight="1">
      <c r="A39" s="167" t="s">
        <v>430</v>
      </c>
      <c r="B39" s="130"/>
      <c r="C39" s="130"/>
      <c r="D39" s="130">
        <f t="shared" si="7"/>
        <v>0</v>
      </c>
      <c r="E39" s="245">
        <v>57521</v>
      </c>
      <c r="F39" s="130">
        <f t="shared" si="5"/>
        <v>0</v>
      </c>
      <c r="G39" s="130">
        <f t="shared" si="6"/>
        <v>0</v>
      </c>
      <c r="H39" s="130">
        <f t="shared" si="4"/>
        <v>0</v>
      </c>
      <c r="I39" s="129"/>
    </row>
    <row r="40" spans="1:9" s="7" customFormat="1" ht="15" customHeight="1">
      <c r="A40" s="167" t="s">
        <v>431</v>
      </c>
      <c r="B40" s="130">
        <v>599145010</v>
      </c>
      <c r="C40" s="130">
        <v>0</v>
      </c>
      <c r="D40" s="130">
        <f t="shared" si="7"/>
        <v>599145010</v>
      </c>
      <c r="E40" s="245">
        <v>23397</v>
      </c>
      <c r="F40" s="130">
        <f t="shared" si="5"/>
        <v>25607.770654357395</v>
      </c>
      <c r="G40" s="130">
        <f t="shared" si="6"/>
        <v>0</v>
      </c>
      <c r="H40" s="130">
        <f t="shared" si="4"/>
        <v>25607.770654357395</v>
      </c>
      <c r="I40" s="129"/>
    </row>
    <row r="41" spans="1:9" s="7" customFormat="1" ht="15" customHeight="1">
      <c r="A41" s="167" t="s">
        <v>432</v>
      </c>
      <c r="B41" s="130">
        <v>778386220</v>
      </c>
      <c r="C41" s="130">
        <v>11326118</v>
      </c>
      <c r="D41" s="130">
        <f t="shared" si="7"/>
        <v>789712338</v>
      </c>
      <c r="E41" s="245">
        <v>27356</v>
      </c>
      <c r="F41" s="130">
        <f t="shared" si="5"/>
        <v>28453.94867670712</v>
      </c>
      <c r="G41" s="130">
        <f t="shared" si="6"/>
        <v>414.0268314081006</v>
      </c>
      <c r="H41" s="130">
        <f t="shared" si="4"/>
        <v>28867.97550811522</v>
      </c>
      <c r="I41" s="129"/>
    </row>
    <row r="42" spans="1:9" s="7" customFormat="1" ht="15" customHeight="1">
      <c r="A42" s="167" t="s">
        <v>394</v>
      </c>
      <c r="B42" s="130">
        <v>79291344</v>
      </c>
      <c r="C42" s="130">
        <v>3896163</v>
      </c>
      <c r="D42" s="130">
        <f t="shared" si="7"/>
        <v>83187507</v>
      </c>
      <c r="E42" s="245">
        <v>2032</v>
      </c>
      <c r="F42" s="130">
        <f t="shared" si="5"/>
        <v>39021.330708661415</v>
      </c>
      <c r="G42" s="130">
        <f t="shared" si="6"/>
        <v>1917.4030511811025</v>
      </c>
      <c r="H42" s="130">
        <f t="shared" si="4"/>
        <v>40938.73375984252</v>
      </c>
      <c r="I42" s="129"/>
    </row>
    <row r="43" spans="1:9" s="7" customFormat="1" ht="15" customHeight="1">
      <c r="A43" s="167" t="s">
        <v>395</v>
      </c>
      <c r="B43" s="130"/>
      <c r="C43" s="130"/>
      <c r="D43" s="130">
        <v>267972331</v>
      </c>
      <c r="E43" s="245">
        <v>11907</v>
      </c>
      <c r="F43" s="130">
        <f t="shared" si="5"/>
        <v>0</v>
      </c>
      <c r="G43" s="130">
        <f t="shared" si="6"/>
        <v>0</v>
      </c>
      <c r="H43" s="130">
        <f t="shared" si="4"/>
        <v>22505.444780381287</v>
      </c>
      <c r="I43" s="129"/>
    </row>
    <row r="44" spans="1:9" s="7" customFormat="1" ht="15" customHeight="1">
      <c r="A44" s="167" t="s">
        <v>433</v>
      </c>
      <c r="B44" s="130">
        <v>595957803</v>
      </c>
      <c r="C44" s="130">
        <v>33809250</v>
      </c>
      <c r="D44" s="130">
        <f t="shared" si="7"/>
        <v>629767053</v>
      </c>
      <c r="E44" s="245">
        <v>21919</v>
      </c>
      <c r="F44" s="130">
        <f t="shared" si="5"/>
        <v>27189.09635476071</v>
      </c>
      <c r="G44" s="130">
        <f t="shared" si="6"/>
        <v>1542.463159815685</v>
      </c>
      <c r="H44" s="130">
        <f t="shared" si="4"/>
        <v>28731.559514576395</v>
      </c>
      <c r="I44" s="129"/>
    </row>
    <row r="45" spans="1:9" s="7" customFormat="1" ht="15" customHeight="1">
      <c r="A45" s="167" t="s">
        <v>434</v>
      </c>
      <c r="B45" s="130"/>
      <c r="C45" s="130"/>
      <c r="D45" s="130">
        <v>542734000</v>
      </c>
      <c r="E45" s="245">
        <v>16810</v>
      </c>
      <c r="F45" s="130">
        <f t="shared" si="5"/>
        <v>0</v>
      </c>
      <c r="G45" s="130">
        <f t="shared" si="6"/>
        <v>0</v>
      </c>
      <c r="H45" s="130">
        <f t="shared" si="4"/>
        <v>32286.37715645449</v>
      </c>
      <c r="I45" s="129"/>
    </row>
    <row r="46" spans="1:9" s="7" customFormat="1" ht="15" customHeight="1" thickBot="1">
      <c r="A46" s="199" t="s">
        <v>396</v>
      </c>
      <c r="B46" s="538"/>
      <c r="C46" s="538"/>
      <c r="D46" s="130">
        <f t="shared" si="7"/>
        <v>0</v>
      </c>
      <c r="E46" s="245"/>
      <c r="F46" s="539"/>
      <c r="G46" s="539"/>
      <c r="H46" s="539"/>
      <c r="I46" s="129"/>
    </row>
    <row r="47" spans="1:9" s="7" customFormat="1" ht="15" customHeight="1" thickBot="1">
      <c r="A47" s="267" t="s">
        <v>436</v>
      </c>
      <c r="B47" s="131">
        <f>SUM(B4:B46)</f>
        <v>18360380158</v>
      </c>
      <c r="C47" s="131">
        <f>SUM(C4:C46)</f>
        <v>5236619010</v>
      </c>
      <c r="D47" s="132">
        <f>SUM(D4:D46)</f>
        <v>28765539877</v>
      </c>
      <c r="E47" s="246">
        <f>SUM(E4:E46)</f>
        <v>1053976</v>
      </c>
      <c r="F47" s="131">
        <f t="shared" si="5"/>
        <v>17420.112182820103</v>
      </c>
      <c r="G47" s="131">
        <f t="shared" si="6"/>
        <v>4968.442364911535</v>
      </c>
      <c r="H47" s="132">
        <f t="shared" si="4"/>
        <v>27292.405023454045</v>
      </c>
      <c r="I47" s="129"/>
    </row>
    <row r="48" ht="12" customHeight="1">
      <c r="A48" s="3"/>
    </row>
  </sheetData>
  <sheetProtection/>
  <mergeCells count="5">
    <mergeCell ref="A1:D1"/>
    <mergeCell ref="A2:A3"/>
    <mergeCell ref="E2:E3"/>
    <mergeCell ref="F2:H2"/>
    <mergeCell ref="B2:D2"/>
  </mergeCells>
  <printOptions/>
  <pageMargins left="0.4330708661417323" right="0.2362204724409449" top="0.4724409448818898" bottom="0.2362204724409449" header="0.35433070866141736" footer="0.1968503937007874"/>
  <pageSetup horizontalDpi="300" verticalDpi="300" orientation="portrait" paperSize="9" scale="78" r:id="rId1"/>
</worksheet>
</file>

<file path=xl/worksheets/sheet8.xml><?xml version="1.0" encoding="utf-8"?>
<worksheet xmlns="http://schemas.openxmlformats.org/spreadsheetml/2006/main" xmlns:r="http://schemas.openxmlformats.org/officeDocument/2006/relationships">
  <dimension ref="A1:I48"/>
  <sheetViews>
    <sheetView zoomScalePageLayoutView="0" workbookViewId="0" topLeftCell="A1">
      <pane xSplit="1" ySplit="3" topLeftCell="B31" activePane="bottomRight" state="frozen"/>
      <selection pane="topLeft" activeCell="A1" sqref="A1"/>
      <selection pane="topRight" activeCell="C1" sqref="C1"/>
      <selection pane="bottomLeft" activeCell="A5" sqref="A5"/>
      <selection pane="bottomRight" activeCell="F8" sqref="F8"/>
    </sheetView>
  </sheetViews>
  <sheetFormatPr defaultColWidth="9.00390625" defaultRowHeight="13.5"/>
  <cols>
    <col min="1" max="1" width="13.125" style="1" customWidth="1"/>
    <col min="2" max="2" width="16.00390625" style="0" customWidth="1"/>
    <col min="3" max="3" width="16.25390625" style="0" customWidth="1"/>
    <col min="4" max="4" width="14.00390625" style="0" customWidth="1"/>
    <col min="5" max="5" width="11.75390625" style="0" customWidth="1"/>
    <col min="6" max="6" width="9.25390625" style="0" customWidth="1"/>
    <col min="9" max="9" width="9.00390625" style="128" customWidth="1"/>
  </cols>
  <sheetData>
    <row r="1" spans="1:5" ht="24" customHeight="1" thickBot="1">
      <c r="A1" s="670" t="s">
        <v>118</v>
      </c>
      <c r="B1" s="670"/>
      <c r="C1" s="670"/>
      <c r="D1" s="670"/>
      <c r="E1" s="8" t="s">
        <v>475</v>
      </c>
    </row>
    <row r="2" spans="1:8" ht="17.25" customHeight="1">
      <c r="A2" s="630"/>
      <c r="B2" s="677"/>
      <c r="C2" s="677"/>
      <c r="D2" s="677"/>
      <c r="E2" s="672" t="s">
        <v>476</v>
      </c>
      <c r="F2" s="674" t="s">
        <v>439</v>
      </c>
      <c r="G2" s="675"/>
      <c r="H2" s="676"/>
    </row>
    <row r="3" spans="1:8" ht="50.25" customHeight="1" thickBot="1">
      <c r="A3" s="671"/>
      <c r="B3" s="72" t="s">
        <v>216</v>
      </c>
      <c r="C3" s="72" t="s">
        <v>217</v>
      </c>
      <c r="D3" s="72" t="s">
        <v>438</v>
      </c>
      <c r="E3" s="673"/>
      <c r="F3" s="222" t="s">
        <v>193</v>
      </c>
      <c r="G3" s="221" t="s">
        <v>194</v>
      </c>
      <c r="H3" s="515" t="s">
        <v>195</v>
      </c>
    </row>
    <row r="4" spans="1:9" s="7" customFormat="1" ht="15" customHeight="1">
      <c r="A4" s="224" t="s">
        <v>437</v>
      </c>
      <c r="B4" s="433">
        <v>24004506000</v>
      </c>
      <c r="C4" s="433">
        <v>17925509000</v>
      </c>
      <c r="D4" s="433">
        <f aca="true" t="shared" si="0" ref="D4:D21">B4+C4</f>
        <v>41930015000</v>
      </c>
      <c r="E4" s="434">
        <v>795960</v>
      </c>
      <c r="F4" s="130">
        <f aca="true" t="shared" si="1" ref="F4:F14">B4/E4</f>
        <v>30157.930046736015</v>
      </c>
      <c r="G4" s="130">
        <f aca="true" t="shared" si="2" ref="G4:G14">C4/E4</f>
        <v>22520.615357555656</v>
      </c>
      <c r="H4" s="516">
        <f aca="true" t="shared" si="3" ref="H4:H15">D4/E4</f>
        <v>52678.545404291675</v>
      </c>
      <c r="I4" s="129"/>
    </row>
    <row r="5" spans="1:9" s="7" customFormat="1" ht="15" customHeight="1">
      <c r="A5" s="167" t="s">
        <v>398</v>
      </c>
      <c r="B5" s="185">
        <v>3430650000</v>
      </c>
      <c r="C5" s="185">
        <v>1168057000</v>
      </c>
      <c r="D5" s="130">
        <f t="shared" si="0"/>
        <v>4598707000</v>
      </c>
      <c r="E5" s="245">
        <v>103692</v>
      </c>
      <c r="F5" s="130">
        <f t="shared" si="1"/>
        <v>33085.0017359102</v>
      </c>
      <c r="G5" s="130">
        <f t="shared" si="2"/>
        <v>11264.678085098176</v>
      </c>
      <c r="H5" s="516">
        <f t="shared" si="3"/>
        <v>44349.67982100837</v>
      </c>
      <c r="I5" s="129"/>
    </row>
    <row r="6" spans="1:9" s="7" customFormat="1" ht="15" customHeight="1">
      <c r="A6" s="167" t="s">
        <v>399</v>
      </c>
      <c r="B6" s="185">
        <v>737637000</v>
      </c>
      <c r="C6" s="185">
        <v>158516000</v>
      </c>
      <c r="D6" s="130">
        <f t="shared" si="0"/>
        <v>896153000</v>
      </c>
      <c r="E6" s="245">
        <v>26398</v>
      </c>
      <c r="F6" s="130">
        <f t="shared" si="1"/>
        <v>27942.91234184408</v>
      </c>
      <c r="G6" s="130">
        <f t="shared" si="2"/>
        <v>6004.848852185772</v>
      </c>
      <c r="H6" s="516">
        <f t="shared" si="3"/>
        <v>33947.76119402985</v>
      </c>
      <c r="I6" s="129"/>
    </row>
    <row r="7" spans="1:9" s="7" customFormat="1" ht="15" customHeight="1">
      <c r="A7" s="167" t="s">
        <v>386</v>
      </c>
      <c r="B7" s="130">
        <v>100615000</v>
      </c>
      <c r="C7" s="130">
        <v>15373000</v>
      </c>
      <c r="D7" s="130">
        <f t="shared" si="0"/>
        <v>115988000</v>
      </c>
      <c r="E7" s="245">
        <f>'2012繰入金決算見込'!E7</f>
        <v>6439</v>
      </c>
      <c r="F7" s="130">
        <f t="shared" si="1"/>
        <v>15625.873582854481</v>
      </c>
      <c r="G7" s="130">
        <f t="shared" si="2"/>
        <v>2387.4825283429104</v>
      </c>
      <c r="H7" s="516">
        <f t="shared" si="3"/>
        <v>18013.35611119739</v>
      </c>
      <c r="I7" s="129"/>
    </row>
    <row r="8" spans="1:9" s="7" customFormat="1" ht="15" customHeight="1">
      <c r="A8" s="167" t="s">
        <v>388</v>
      </c>
      <c r="B8" s="130">
        <v>120303000</v>
      </c>
      <c r="C8" s="130">
        <v>0</v>
      </c>
      <c r="D8" s="130">
        <f t="shared" si="0"/>
        <v>120303000</v>
      </c>
      <c r="E8" s="245">
        <f>'2012繰入金決算見込'!E8</f>
        <v>3648</v>
      </c>
      <c r="F8" s="130">
        <f t="shared" si="1"/>
        <v>32977.79605263158</v>
      </c>
      <c r="G8" s="130">
        <f t="shared" si="2"/>
        <v>0</v>
      </c>
      <c r="H8" s="516">
        <f t="shared" si="3"/>
        <v>32977.79605263158</v>
      </c>
      <c r="I8" s="129"/>
    </row>
    <row r="9" spans="1:9" s="7" customFormat="1" ht="15" customHeight="1">
      <c r="A9" s="167" t="s">
        <v>400</v>
      </c>
      <c r="B9" s="130"/>
      <c r="C9" s="130"/>
      <c r="D9" s="130">
        <v>989170000</v>
      </c>
      <c r="E9" s="245">
        <v>35196</v>
      </c>
      <c r="F9" s="130">
        <f t="shared" si="1"/>
        <v>0</v>
      </c>
      <c r="G9" s="130">
        <f t="shared" si="2"/>
        <v>0</v>
      </c>
      <c r="H9" s="516">
        <f t="shared" si="3"/>
        <v>28104.61416070008</v>
      </c>
      <c r="I9" s="129"/>
    </row>
    <row r="10" spans="1:9" s="7" customFormat="1" ht="15" customHeight="1">
      <c r="A10" s="167" t="s">
        <v>401</v>
      </c>
      <c r="B10" s="130">
        <v>1839405000</v>
      </c>
      <c r="C10" s="130">
        <v>1227675000</v>
      </c>
      <c r="D10" s="130">
        <f t="shared" si="0"/>
        <v>3067080000</v>
      </c>
      <c r="E10" s="245">
        <f>'2012繰入金決算見込'!E10</f>
        <v>94894</v>
      </c>
      <c r="F10" s="130">
        <f t="shared" si="1"/>
        <v>19383.786119248845</v>
      </c>
      <c r="G10" s="130">
        <f t="shared" si="2"/>
        <v>12937.330073555757</v>
      </c>
      <c r="H10" s="516">
        <f t="shared" si="3"/>
        <v>32321.116192804602</v>
      </c>
      <c r="I10" s="129"/>
    </row>
    <row r="11" spans="1:9" s="7" customFormat="1" ht="15" customHeight="1">
      <c r="A11" s="167" t="s">
        <v>389</v>
      </c>
      <c r="B11" s="130">
        <v>176809000</v>
      </c>
      <c r="C11" s="130">
        <v>2970000</v>
      </c>
      <c r="D11" s="130">
        <f t="shared" si="0"/>
        <v>179779000</v>
      </c>
      <c r="E11" s="245">
        <f>'2012繰入金決算見込'!E11</f>
        <v>7413</v>
      </c>
      <c r="F11" s="130">
        <f t="shared" si="1"/>
        <v>23851.207338459462</v>
      </c>
      <c r="G11" s="130">
        <f t="shared" si="2"/>
        <v>400.64751112909755</v>
      </c>
      <c r="H11" s="516">
        <f t="shared" si="3"/>
        <v>24251.85484958856</v>
      </c>
      <c r="I11" s="129"/>
    </row>
    <row r="12" spans="1:9" s="7" customFormat="1" ht="15" customHeight="1">
      <c r="A12" s="167" t="s">
        <v>402</v>
      </c>
      <c r="B12" s="185">
        <v>1392230000</v>
      </c>
      <c r="C12" s="477">
        <v>999283000</v>
      </c>
      <c r="D12" s="130">
        <f t="shared" si="0"/>
        <v>2391513000</v>
      </c>
      <c r="E12" s="245">
        <v>68301</v>
      </c>
      <c r="F12" s="130">
        <f t="shared" si="1"/>
        <v>20383.742551353567</v>
      </c>
      <c r="G12" s="130">
        <f t="shared" si="2"/>
        <v>14630.576419086105</v>
      </c>
      <c r="H12" s="516">
        <f t="shared" si="3"/>
        <v>35014.31897043967</v>
      </c>
      <c r="I12" s="129"/>
    </row>
    <row r="13" spans="1:9" s="7" customFormat="1" ht="15" customHeight="1">
      <c r="A13" s="167" t="s">
        <v>403</v>
      </c>
      <c r="B13" s="130">
        <v>2022365000</v>
      </c>
      <c r="C13" s="130">
        <v>945211000</v>
      </c>
      <c r="D13" s="130">
        <f t="shared" si="0"/>
        <v>2967576000</v>
      </c>
      <c r="E13" s="245">
        <v>85084</v>
      </c>
      <c r="F13" s="130">
        <f t="shared" si="1"/>
        <v>23769.040007521977</v>
      </c>
      <c r="G13" s="130">
        <f t="shared" si="2"/>
        <v>11109.150956701613</v>
      </c>
      <c r="H13" s="516">
        <f t="shared" si="3"/>
        <v>34878.19096422359</v>
      </c>
      <c r="I13" s="129"/>
    </row>
    <row r="14" spans="1:9" s="7" customFormat="1" ht="15" customHeight="1">
      <c r="A14" s="167" t="s">
        <v>412</v>
      </c>
      <c r="B14" s="185">
        <v>683031000</v>
      </c>
      <c r="C14" s="185">
        <v>382974000</v>
      </c>
      <c r="D14" s="130">
        <f t="shared" si="0"/>
        <v>1066005000</v>
      </c>
      <c r="E14" s="245">
        <f>'2012繰入金決算見込'!E14</f>
        <v>25746</v>
      </c>
      <c r="F14" s="130">
        <f t="shared" si="1"/>
        <v>26529.596830575625</v>
      </c>
      <c r="G14" s="130">
        <f t="shared" si="2"/>
        <v>14875.087392216266</v>
      </c>
      <c r="H14" s="516">
        <f t="shared" si="3"/>
        <v>41404.68422279189</v>
      </c>
      <c r="I14" s="129"/>
    </row>
    <row r="15" spans="1:9" s="7" customFormat="1" ht="15" customHeight="1">
      <c r="A15" s="167" t="s">
        <v>413</v>
      </c>
      <c r="B15" s="130"/>
      <c r="C15" s="130"/>
      <c r="D15" s="130">
        <v>2618227000</v>
      </c>
      <c r="E15" s="245">
        <v>44613</v>
      </c>
      <c r="F15" s="130"/>
      <c r="G15" s="130"/>
      <c r="H15" s="516">
        <f t="shared" si="3"/>
        <v>58687.53502342367</v>
      </c>
      <c r="I15" s="129"/>
    </row>
    <row r="16" spans="1:9" s="7" customFormat="1" ht="15" customHeight="1">
      <c r="A16" s="167" t="s">
        <v>414</v>
      </c>
      <c r="B16" s="130">
        <v>1546294000</v>
      </c>
      <c r="C16" s="130">
        <v>0</v>
      </c>
      <c r="D16" s="130">
        <f t="shared" si="0"/>
        <v>1546294000</v>
      </c>
      <c r="E16" s="245">
        <v>43517</v>
      </c>
      <c r="F16" s="130">
        <f aca="true" t="shared" si="4" ref="F16:F22">B16/E16</f>
        <v>35533.10200611255</v>
      </c>
      <c r="G16" s="130">
        <f aca="true" t="shared" si="5" ref="G16:G21">C16/E16</f>
        <v>0</v>
      </c>
      <c r="H16" s="516">
        <f aca="true" t="shared" si="6" ref="H16:H23">D16/E16</f>
        <v>35533.10200611255</v>
      </c>
      <c r="I16" s="129"/>
    </row>
    <row r="17" spans="1:9" s="7" customFormat="1" ht="15" customHeight="1">
      <c r="A17" s="167" t="s">
        <v>415</v>
      </c>
      <c r="B17" s="185">
        <v>1279370000</v>
      </c>
      <c r="C17" s="185">
        <v>0</v>
      </c>
      <c r="D17" s="130">
        <f t="shared" si="0"/>
        <v>1279370000</v>
      </c>
      <c r="E17" s="245">
        <f>'2012繰入金決算見込'!E17</f>
        <v>38518</v>
      </c>
      <c r="F17" s="130">
        <f t="shared" si="4"/>
        <v>33214.860584661714</v>
      </c>
      <c r="G17" s="130">
        <f t="shared" si="5"/>
        <v>0</v>
      </c>
      <c r="H17" s="516">
        <f t="shared" si="6"/>
        <v>33214.860584661714</v>
      </c>
      <c r="I17" s="129"/>
    </row>
    <row r="18" spans="1:9" s="7" customFormat="1" ht="15" customHeight="1">
      <c r="A18" s="167" t="s">
        <v>374</v>
      </c>
      <c r="B18" s="185"/>
      <c r="C18" s="185"/>
      <c r="D18" s="130">
        <v>528602000</v>
      </c>
      <c r="E18" s="245">
        <f>'2012繰入金決算見込'!E18</f>
        <v>16590</v>
      </c>
      <c r="F18" s="130">
        <f t="shared" si="4"/>
        <v>0</v>
      </c>
      <c r="G18" s="130">
        <f t="shared" si="5"/>
        <v>0</v>
      </c>
      <c r="H18" s="516">
        <f t="shared" si="6"/>
        <v>31862.688366485836</v>
      </c>
      <c r="I18" s="129"/>
    </row>
    <row r="19" spans="1:9" s="7" customFormat="1" ht="15" customHeight="1">
      <c r="A19" s="167" t="s">
        <v>416</v>
      </c>
      <c r="B19" s="130">
        <v>2113001000</v>
      </c>
      <c r="C19" s="130">
        <v>977720000</v>
      </c>
      <c r="D19" s="130">
        <f t="shared" si="0"/>
        <v>3090721000</v>
      </c>
      <c r="E19" s="245">
        <f>'2012繰入金決算見込'!E19</f>
        <v>72047</v>
      </c>
      <c r="F19" s="130">
        <f t="shared" si="4"/>
        <v>29328.091384790485</v>
      </c>
      <c r="G19" s="130">
        <f t="shared" si="5"/>
        <v>13570.585867558677</v>
      </c>
      <c r="H19" s="516">
        <f t="shared" si="6"/>
        <v>42898.67725234916</v>
      </c>
      <c r="I19" s="129"/>
    </row>
    <row r="20" spans="1:9" s="7" customFormat="1" ht="15" customHeight="1">
      <c r="A20" s="167" t="s">
        <v>417</v>
      </c>
      <c r="B20" s="130">
        <v>2069056000</v>
      </c>
      <c r="C20" s="130">
        <v>300000000</v>
      </c>
      <c r="D20" s="130">
        <f t="shared" si="0"/>
        <v>2369056000</v>
      </c>
      <c r="E20" s="245">
        <v>106257</v>
      </c>
      <c r="F20" s="130">
        <f t="shared" si="4"/>
        <v>19472.18536190557</v>
      </c>
      <c r="G20" s="130">
        <f t="shared" si="5"/>
        <v>2823.343403258138</v>
      </c>
      <c r="H20" s="516">
        <f t="shared" si="6"/>
        <v>22295.528765163708</v>
      </c>
      <c r="I20" s="129"/>
    </row>
    <row r="21" spans="1:9" s="7" customFormat="1" ht="15" customHeight="1">
      <c r="A21" s="167" t="s">
        <v>418</v>
      </c>
      <c r="B21" s="185">
        <v>534730000</v>
      </c>
      <c r="C21" s="185">
        <v>10000000</v>
      </c>
      <c r="D21" s="130">
        <f t="shared" si="0"/>
        <v>544730000</v>
      </c>
      <c r="E21" s="245">
        <f>'2012繰入金決算見込'!E21</f>
        <v>19373</v>
      </c>
      <c r="F21" s="130">
        <f t="shared" si="4"/>
        <v>27601.81696175089</v>
      </c>
      <c r="G21" s="130">
        <f t="shared" si="5"/>
        <v>516.1823155938678</v>
      </c>
      <c r="H21" s="516">
        <f t="shared" si="6"/>
        <v>28117.99927734476</v>
      </c>
      <c r="I21" s="129"/>
    </row>
    <row r="22" spans="1:9" s="7" customFormat="1" ht="15" customHeight="1">
      <c r="A22" s="167" t="s">
        <v>419</v>
      </c>
      <c r="B22" s="185">
        <v>5576841000</v>
      </c>
      <c r="C22" s="185">
        <v>1384753000</v>
      </c>
      <c r="D22" s="130">
        <f aca="true" t="shared" si="7" ref="D22:D46">B22+C22</f>
        <v>6961594000</v>
      </c>
      <c r="E22" s="245">
        <v>150154</v>
      </c>
      <c r="F22" s="130">
        <f t="shared" si="4"/>
        <v>37140.80876966315</v>
      </c>
      <c r="G22" s="130">
        <f aca="true" t="shared" si="8" ref="G22:G47">C22/E22</f>
        <v>9222.218522317087</v>
      </c>
      <c r="H22" s="516">
        <f t="shared" si="6"/>
        <v>46363.02729198023</v>
      </c>
      <c r="I22" s="129"/>
    </row>
    <row r="23" spans="1:9" s="7" customFormat="1" ht="15" customHeight="1">
      <c r="A23" s="167" t="s">
        <v>420</v>
      </c>
      <c r="B23" s="130">
        <v>1975280000</v>
      </c>
      <c r="C23" s="130">
        <v>881558000</v>
      </c>
      <c r="D23" s="130">
        <f t="shared" si="7"/>
        <v>2856838000</v>
      </c>
      <c r="E23" s="245">
        <f>'2012繰入金決算見込'!E23</f>
        <v>81825</v>
      </c>
      <c r="F23" s="130">
        <f aca="true" t="shared" si="9" ref="F23:F47">B23/E23</f>
        <v>24140.29941949282</v>
      </c>
      <c r="G23" s="130">
        <f t="shared" si="8"/>
        <v>10773.69996944699</v>
      </c>
      <c r="H23" s="516">
        <f t="shared" si="6"/>
        <v>34913.99938893981</v>
      </c>
      <c r="I23" s="129"/>
    </row>
    <row r="24" spans="1:9" s="7" customFormat="1" ht="15" customHeight="1">
      <c r="A24" s="167" t="s">
        <v>421</v>
      </c>
      <c r="B24" s="130">
        <v>573806000</v>
      </c>
      <c r="C24" s="130">
        <v>105271000</v>
      </c>
      <c r="D24" s="130">
        <f t="shared" si="7"/>
        <v>679077000</v>
      </c>
      <c r="E24" s="245">
        <v>20797</v>
      </c>
      <c r="F24" s="130">
        <f t="shared" si="9"/>
        <v>27590.806366302833</v>
      </c>
      <c r="G24" s="130">
        <f t="shared" si="8"/>
        <v>5061.835841707939</v>
      </c>
      <c r="H24" s="516">
        <f aca="true" t="shared" si="10" ref="H24:H47">D24/E24</f>
        <v>32652.64220801077</v>
      </c>
      <c r="I24" s="129"/>
    </row>
    <row r="25" spans="1:9" s="7" customFormat="1" ht="15" customHeight="1">
      <c r="A25" s="167" t="s">
        <v>422</v>
      </c>
      <c r="B25" s="130">
        <v>1141291000</v>
      </c>
      <c r="C25" s="130">
        <v>140000000</v>
      </c>
      <c r="D25" s="130">
        <f t="shared" si="7"/>
        <v>1281291000</v>
      </c>
      <c r="E25" s="245">
        <f>'2012繰入金決算見込'!E25</f>
        <v>40290</v>
      </c>
      <c r="F25" s="130">
        <f t="shared" si="9"/>
        <v>28326.904939190867</v>
      </c>
      <c r="G25" s="130">
        <f t="shared" si="8"/>
        <v>3474.807644576818</v>
      </c>
      <c r="H25" s="516">
        <f t="shared" si="10"/>
        <v>31801.712583767683</v>
      </c>
      <c r="I25" s="129"/>
    </row>
    <row r="26" spans="1:9" s="7" customFormat="1" ht="15" customHeight="1">
      <c r="A26" s="167" t="s">
        <v>423</v>
      </c>
      <c r="B26" s="185">
        <v>938828000</v>
      </c>
      <c r="C26" s="185">
        <v>65972000</v>
      </c>
      <c r="D26" s="130">
        <f t="shared" si="7"/>
        <v>1004800000</v>
      </c>
      <c r="E26" s="245">
        <f>'2012繰入金決算見込'!E26</f>
        <v>34982</v>
      </c>
      <c r="F26" s="130">
        <f t="shared" si="9"/>
        <v>26837.459264764737</v>
      </c>
      <c r="G26" s="130">
        <f t="shared" si="8"/>
        <v>1885.8841690012007</v>
      </c>
      <c r="H26" s="516">
        <f t="shared" si="10"/>
        <v>28723.34343376594</v>
      </c>
      <c r="I26" s="129"/>
    </row>
    <row r="27" spans="1:9" s="7" customFormat="1" ht="15" customHeight="1">
      <c r="A27" s="167" t="s">
        <v>467</v>
      </c>
      <c r="B27" s="130">
        <v>577060000</v>
      </c>
      <c r="C27" s="130">
        <v>141398000</v>
      </c>
      <c r="D27" s="130">
        <f t="shared" si="7"/>
        <v>718458000</v>
      </c>
      <c r="E27" s="245">
        <f>'2012繰入金決算見込'!E27</f>
        <v>18876</v>
      </c>
      <c r="F27" s="130">
        <f t="shared" si="9"/>
        <v>30571.09557109557</v>
      </c>
      <c r="G27" s="130">
        <f t="shared" si="8"/>
        <v>7490.887899978809</v>
      </c>
      <c r="H27" s="516">
        <f t="shared" si="10"/>
        <v>38061.98347107438</v>
      </c>
      <c r="I27" s="129"/>
    </row>
    <row r="28" spans="1:9" s="7" customFormat="1" ht="15" customHeight="1">
      <c r="A28" s="167" t="s">
        <v>424</v>
      </c>
      <c r="B28" s="185">
        <v>396455000</v>
      </c>
      <c r="C28" s="185">
        <v>34206000</v>
      </c>
      <c r="D28" s="130">
        <f t="shared" si="7"/>
        <v>430661000</v>
      </c>
      <c r="E28" s="245">
        <f>'2012繰入金決算見込'!E28</f>
        <v>15441</v>
      </c>
      <c r="F28" s="130">
        <f t="shared" si="9"/>
        <v>25675.47438637394</v>
      </c>
      <c r="G28" s="130">
        <f t="shared" si="8"/>
        <v>2215.2710316689336</v>
      </c>
      <c r="H28" s="516">
        <f t="shared" si="10"/>
        <v>27890.745418042872</v>
      </c>
      <c r="I28" s="129"/>
    </row>
    <row r="29" spans="1:9" s="7" customFormat="1" ht="15" customHeight="1">
      <c r="A29" s="167" t="s">
        <v>425</v>
      </c>
      <c r="B29" s="130">
        <v>898345000</v>
      </c>
      <c r="C29" s="130">
        <v>99748000</v>
      </c>
      <c r="D29" s="130">
        <f t="shared" si="7"/>
        <v>998093000</v>
      </c>
      <c r="E29" s="245">
        <f>'2012繰入金決算見込'!E29</f>
        <v>32194</v>
      </c>
      <c r="F29" s="130">
        <f t="shared" si="9"/>
        <v>27904.112567559172</v>
      </c>
      <c r="G29" s="130">
        <f t="shared" si="8"/>
        <v>3098.341305833385</v>
      </c>
      <c r="H29" s="516">
        <f t="shared" si="10"/>
        <v>31002.45387339256</v>
      </c>
      <c r="I29" s="129"/>
    </row>
    <row r="30" spans="1:9" s="7" customFormat="1" ht="13.5" customHeight="1">
      <c r="A30" s="167" t="s">
        <v>390</v>
      </c>
      <c r="B30" s="130">
        <v>77830000</v>
      </c>
      <c r="C30" s="130">
        <v>2000000</v>
      </c>
      <c r="D30" s="130">
        <f t="shared" si="7"/>
        <v>79830000</v>
      </c>
      <c r="E30" s="245">
        <f>'2012繰入金決算見込'!E30</f>
        <v>3971</v>
      </c>
      <c r="F30" s="130">
        <f t="shared" si="9"/>
        <v>19599.597078821454</v>
      </c>
      <c r="G30" s="130">
        <f t="shared" si="8"/>
        <v>503.65147318055904</v>
      </c>
      <c r="H30" s="516">
        <f t="shared" si="10"/>
        <v>20103.248552002016</v>
      </c>
      <c r="I30" s="129"/>
    </row>
    <row r="31" spans="1:9" s="7" customFormat="1" ht="15" customHeight="1">
      <c r="A31" s="167" t="s">
        <v>391</v>
      </c>
      <c r="B31" s="130">
        <v>136010000</v>
      </c>
      <c r="C31" s="130">
        <v>5000000</v>
      </c>
      <c r="D31" s="130">
        <f t="shared" si="7"/>
        <v>141010000</v>
      </c>
      <c r="E31" s="245">
        <f>'2012繰入金決算見込'!E31</f>
        <v>4628</v>
      </c>
      <c r="F31" s="130">
        <f t="shared" si="9"/>
        <v>29388.504753673293</v>
      </c>
      <c r="G31" s="130">
        <f t="shared" si="8"/>
        <v>1080.3802938634399</v>
      </c>
      <c r="H31" s="516">
        <f t="shared" si="10"/>
        <v>30468.885047536733</v>
      </c>
      <c r="I31" s="129"/>
    </row>
    <row r="32" spans="1:9" s="7" customFormat="1" ht="15" customHeight="1">
      <c r="A32" s="167" t="s">
        <v>392</v>
      </c>
      <c r="B32" s="130">
        <v>36258000</v>
      </c>
      <c r="C32" s="130">
        <v>0</v>
      </c>
      <c r="D32" s="130">
        <f t="shared" si="7"/>
        <v>36258000</v>
      </c>
      <c r="E32" s="245">
        <v>2028</v>
      </c>
      <c r="F32" s="130">
        <f t="shared" si="9"/>
        <v>17878.698224852073</v>
      </c>
      <c r="G32" s="130">
        <f t="shared" si="8"/>
        <v>0</v>
      </c>
      <c r="H32" s="516">
        <f t="shared" si="10"/>
        <v>17878.698224852073</v>
      </c>
      <c r="I32" s="129"/>
    </row>
    <row r="33" spans="1:9" s="7" customFormat="1" ht="15" customHeight="1">
      <c r="A33" s="167" t="s">
        <v>426</v>
      </c>
      <c r="B33" s="130">
        <v>466085000</v>
      </c>
      <c r="C33" s="130">
        <v>10645000</v>
      </c>
      <c r="D33" s="130">
        <f t="shared" si="7"/>
        <v>476730000</v>
      </c>
      <c r="E33" s="245">
        <v>31059</v>
      </c>
      <c r="F33" s="130">
        <f t="shared" si="9"/>
        <v>15006.439357352136</v>
      </c>
      <c r="G33" s="130">
        <f t="shared" si="8"/>
        <v>342.7347950674523</v>
      </c>
      <c r="H33" s="516">
        <f t="shared" si="10"/>
        <v>15349.174152419588</v>
      </c>
      <c r="I33" s="129"/>
    </row>
    <row r="34" spans="1:9" s="7" customFormat="1" ht="15" customHeight="1">
      <c r="A34" s="167" t="s">
        <v>387</v>
      </c>
      <c r="B34" s="185">
        <v>7359927000</v>
      </c>
      <c r="C34" s="185">
        <v>62847000</v>
      </c>
      <c r="D34" s="130">
        <f t="shared" si="7"/>
        <v>7422774000</v>
      </c>
      <c r="E34" s="245">
        <v>236563</v>
      </c>
      <c r="F34" s="130">
        <f t="shared" si="9"/>
        <v>31111.910991997902</v>
      </c>
      <c r="G34" s="130">
        <f t="shared" si="8"/>
        <v>265.6670738872943</v>
      </c>
      <c r="H34" s="516">
        <f t="shared" si="10"/>
        <v>31377.578065885198</v>
      </c>
      <c r="I34" s="129"/>
    </row>
    <row r="35" spans="1:9" s="7" customFormat="1" ht="15" customHeight="1">
      <c r="A35" s="167" t="s">
        <v>427</v>
      </c>
      <c r="B35" s="130">
        <v>1108001000</v>
      </c>
      <c r="C35" s="130">
        <v>417000000</v>
      </c>
      <c r="D35" s="130">
        <f t="shared" si="7"/>
        <v>1525001000</v>
      </c>
      <c r="E35" s="245">
        <v>47564</v>
      </c>
      <c r="F35" s="130">
        <f t="shared" si="9"/>
        <v>23294.949962156254</v>
      </c>
      <c r="G35" s="130">
        <f t="shared" si="8"/>
        <v>8767.134807837861</v>
      </c>
      <c r="H35" s="516">
        <f t="shared" si="10"/>
        <v>32062.08476999411</v>
      </c>
      <c r="I35" s="129"/>
    </row>
    <row r="36" spans="1:9" s="7" customFormat="1" ht="15" customHeight="1">
      <c r="A36" s="167" t="s">
        <v>393</v>
      </c>
      <c r="B36" s="130">
        <v>469677000</v>
      </c>
      <c r="C36" s="130">
        <v>67000000</v>
      </c>
      <c r="D36" s="130">
        <f t="shared" si="7"/>
        <v>536677000</v>
      </c>
      <c r="E36" s="245">
        <f>'2012繰入金決算見込'!F36</f>
        <v>28987.74664262621</v>
      </c>
      <c r="F36" s="130">
        <f t="shared" si="9"/>
        <v>16202.604700199234</v>
      </c>
      <c r="G36" s="130">
        <f t="shared" si="8"/>
        <v>2311.3214292233783</v>
      </c>
      <c r="H36" s="516">
        <f t="shared" si="10"/>
        <v>18513.926129422613</v>
      </c>
      <c r="I36" s="129"/>
    </row>
    <row r="37" spans="1:9" s="7" customFormat="1" ht="15" customHeight="1">
      <c r="A37" s="167" t="s">
        <v>428</v>
      </c>
      <c r="B37" s="130">
        <v>673720000</v>
      </c>
      <c r="C37" s="130">
        <v>116466000</v>
      </c>
      <c r="D37" s="130">
        <f t="shared" si="7"/>
        <v>790186000</v>
      </c>
      <c r="E37" s="245">
        <f>'2012繰入金決算見込'!E37</f>
        <v>20483</v>
      </c>
      <c r="F37" s="130">
        <f t="shared" si="9"/>
        <v>32891.66625982522</v>
      </c>
      <c r="G37" s="130">
        <f t="shared" si="8"/>
        <v>5685.98349851096</v>
      </c>
      <c r="H37" s="516">
        <f t="shared" si="10"/>
        <v>38577.64975833618</v>
      </c>
      <c r="I37" s="129"/>
    </row>
    <row r="38" spans="1:9" s="7" customFormat="1" ht="15" customHeight="1">
      <c r="A38" s="167" t="s">
        <v>429</v>
      </c>
      <c r="B38" s="130">
        <v>128979000</v>
      </c>
      <c r="C38" s="130">
        <v>10337000</v>
      </c>
      <c r="D38" s="130">
        <f t="shared" si="7"/>
        <v>139316000</v>
      </c>
      <c r="E38" s="245">
        <f>'2012繰入金決算見込'!E38</f>
        <v>5015</v>
      </c>
      <c r="F38" s="130">
        <f t="shared" si="9"/>
        <v>25718.64406779661</v>
      </c>
      <c r="G38" s="130">
        <f t="shared" si="8"/>
        <v>2061.2163509471584</v>
      </c>
      <c r="H38" s="516">
        <f t="shared" si="10"/>
        <v>27779.86041874377</v>
      </c>
      <c r="I38" s="129"/>
    </row>
    <row r="39" spans="1:9" s="7" customFormat="1" ht="15" customHeight="1">
      <c r="A39" s="167" t="s">
        <v>430</v>
      </c>
      <c r="B39" s="130"/>
      <c r="C39" s="130"/>
      <c r="D39" s="130">
        <v>1916260000</v>
      </c>
      <c r="E39" s="245">
        <f>'2012繰入金決算見込'!E39</f>
        <v>57521</v>
      </c>
      <c r="F39" s="130">
        <f t="shared" si="9"/>
        <v>0</v>
      </c>
      <c r="G39" s="130">
        <f t="shared" si="8"/>
        <v>0</v>
      </c>
      <c r="H39" s="516">
        <f t="shared" si="10"/>
        <v>33314.093983067054</v>
      </c>
      <c r="I39" s="129"/>
    </row>
    <row r="40" spans="1:9" s="7" customFormat="1" ht="15" customHeight="1">
      <c r="A40" s="167" t="s">
        <v>431</v>
      </c>
      <c r="B40" s="130">
        <v>604487000</v>
      </c>
      <c r="C40" s="130">
        <v>0</v>
      </c>
      <c r="D40" s="130">
        <f t="shared" si="7"/>
        <v>604487000</v>
      </c>
      <c r="E40" s="245">
        <f>'2012繰入金決算見込'!E40</f>
        <v>23397</v>
      </c>
      <c r="F40" s="130">
        <f t="shared" si="9"/>
        <v>25836.090097020984</v>
      </c>
      <c r="G40" s="130">
        <f t="shared" si="8"/>
        <v>0</v>
      </c>
      <c r="H40" s="516">
        <f t="shared" si="10"/>
        <v>25836.090097020984</v>
      </c>
      <c r="I40" s="129"/>
    </row>
    <row r="41" spans="1:9" s="7" customFormat="1" ht="15" customHeight="1">
      <c r="A41" s="167" t="s">
        <v>432</v>
      </c>
      <c r="B41" s="130">
        <v>940768000</v>
      </c>
      <c r="C41" s="130">
        <v>11764000</v>
      </c>
      <c r="D41" s="130">
        <f t="shared" si="7"/>
        <v>952532000</v>
      </c>
      <c r="E41" s="245">
        <v>27356</v>
      </c>
      <c r="F41" s="130">
        <f t="shared" si="9"/>
        <v>34389.82307354877</v>
      </c>
      <c r="G41" s="130">
        <f t="shared" si="8"/>
        <v>430.0336306477555</v>
      </c>
      <c r="H41" s="516">
        <f t="shared" si="10"/>
        <v>34819.85670419652</v>
      </c>
      <c r="I41" s="129"/>
    </row>
    <row r="42" spans="1:9" s="7" customFormat="1" ht="15" customHeight="1">
      <c r="A42" s="167" t="s">
        <v>394</v>
      </c>
      <c r="B42" s="130">
        <v>85405000</v>
      </c>
      <c r="C42" s="130">
        <v>7782000</v>
      </c>
      <c r="D42" s="130">
        <f t="shared" si="7"/>
        <v>93187000</v>
      </c>
      <c r="E42" s="245">
        <v>2032</v>
      </c>
      <c r="F42" s="130">
        <f t="shared" si="9"/>
        <v>42030.01968503937</v>
      </c>
      <c r="G42" s="130">
        <f t="shared" si="8"/>
        <v>3829.7244094488187</v>
      </c>
      <c r="H42" s="516">
        <f t="shared" si="10"/>
        <v>45859.74409448819</v>
      </c>
      <c r="I42" s="129"/>
    </row>
    <row r="43" spans="1:9" s="7" customFormat="1" ht="15" customHeight="1">
      <c r="A43" s="167" t="s">
        <v>395</v>
      </c>
      <c r="B43" s="130"/>
      <c r="C43" s="130"/>
      <c r="D43" s="130">
        <v>2677972331</v>
      </c>
      <c r="E43" s="245">
        <f>'2012繰入金決算見込'!E43</f>
        <v>11907</v>
      </c>
      <c r="F43" s="130">
        <f t="shared" si="9"/>
        <v>0</v>
      </c>
      <c r="G43" s="130">
        <f t="shared" si="8"/>
        <v>0</v>
      </c>
      <c r="H43" s="516">
        <f t="shared" si="10"/>
        <v>224907.39321407577</v>
      </c>
      <c r="I43" s="129"/>
    </row>
    <row r="44" spans="1:9" s="7" customFormat="1" ht="15" customHeight="1">
      <c r="A44" s="167" t="s">
        <v>433</v>
      </c>
      <c r="B44" s="130">
        <v>605576000</v>
      </c>
      <c r="C44" s="130">
        <v>35056000</v>
      </c>
      <c r="D44" s="130">
        <f t="shared" si="7"/>
        <v>640632000</v>
      </c>
      <c r="E44" s="245">
        <f>'2012繰入金決算見込'!E44</f>
        <v>21919</v>
      </c>
      <c r="F44" s="130">
        <f t="shared" si="9"/>
        <v>27627.902732788905</v>
      </c>
      <c r="G44" s="130">
        <f t="shared" si="8"/>
        <v>1599.3430357224327</v>
      </c>
      <c r="H44" s="516">
        <f t="shared" si="10"/>
        <v>29227.245768511337</v>
      </c>
      <c r="I44" s="129"/>
    </row>
    <row r="45" spans="1:9" s="7" customFormat="1" ht="15" customHeight="1">
      <c r="A45" s="167" t="s">
        <v>434</v>
      </c>
      <c r="B45" s="130"/>
      <c r="C45" s="130"/>
      <c r="D45" s="130">
        <v>538457000</v>
      </c>
      <c r="E45" s="245">
        <f>'2012繰入金決算見込'!E45</f>
        <v>16810</v>
      </c>
      <c r="F45" s="130">
        <f t="shared" si="9"/>
        <v>0</v>
      </c>
      <c r="G45" s="130">
        <f t="shared" si="8"/>
        <v>0</v>
      </c>
      <c r="H45" s="516">
        <f t="shared" si="10"/>
        <v>32031.94527067222</v>
      </c>
      <c r="I45" s="129"/>
    </row>
    <row r="46" spans="1:9" s="7" customFormat="1" ht="15" customHeight="1" thickBot="1">
      <c r="A46" s="199" t="s">
        <v>396</v>
      </c>
      <c r="B46" s="538">
        <v>144343973</v>
      </c>
      <c r="C46" s="538">
        <v>0</v>
      </c>
      <c r="D46" s="130">
        <f t="shared" si="7"/>
        <v>144343973</v>
      </c>
      <c r="E46" s="245">
        <v>5291</v>
      </c>
      <c r="F46" s="539">
        <f t="shared" si="9"/>
        <v>27281.03817803818</v>
      </c>
      <c r="G46" s="539">
        <f t="shared" si="8"/>
        <v>0</v>
      </c>
      <c r="H46" s="540">
        <f t="shared" si="10"/>
        <v>27281.03817803818</v>
      </c>
      <c r="I46" s="129"/>
    </row>
    <row r="47" spans="1:9" s="7" customFormat="1" ht="15" customHeight="1" thickBot="1">
      <c r="A47" s="267" t="s">
        <v>436</v>
      </c>
      <c r="B47" s="131">
        <f>SUM(B4:B46)</f>
        <v>66964974973</v>
      </c>
      <c r="C47" s="131">
        <f>SUM(C4:C46)</f>
        <v>27712091000</v>
      </c>
      <c r="D47" s="132">
        <f>SUM(D4:D46)</f>
        <v>103945754304</v>
      </c>
      <c r="E47" s="246">
        <f>SUM(E4:E46)</f>
        <v>2534776.7466426264</v>
      </c>
      <c r="F47" s="131">
        <f t="shared" si="9"/>
        <v>26418.490331228084</v>
      </c>
      <c r="G47" s="131">
        <f t="shared" si="8"/>
        <v>10932.754151506771</v>
      </c>
      <c r="H47" s="133">
        <f t="shared" si="10"/>
        <v>41007.85382447534</v>
      </c>
      <c r="I47" s="129"/>
    </row>
    <row r="48" ht="12" customHeight="1">
      <c r="A48" s="3"/>
    </row>
  </sheetData>
  <sheetProtection/>
  <mergeCells count="5">
    <mergeCell ref="A1:D1"/>
    <mergeCell ref="A2:A3"/>
    <mergeCell ref="E2:E3"/>
    <mergeCell ref="F2:H2"/>
    <mergeCell ref="B2:D2"/>
  </mergeCells>
  <printOptions/>
  <pageMargins left="0.4330708661417323" right="0.2362204724409449" top="0.4724409448818898" bottom="0.2362204724409449" header="0.35433070866141736" footer="0.1968503937007874"/>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A1:V52"/>
  <sheetViews>
    <sheetView tabSelected="1" zoomScalePageLayoutView="0" workbookViewId="0" topLeftCell="A1">
      <pane xSplit="2" ySplit="6" topLeftCell="E25" activePane="bottomRight" state="frozen"/>
      <selection pane="topLeft" activeCell="A1" sqref="A1"/>
      <selection pane="topRight" activeCell="C1" sqref="C1"/>
      <selection pane="bottomLeft" activeCell="A8" sqref="A8"/>
      <selection pane="bottomRight" activeCell="T31" sqref="T31"/>
    </sheetView>
  </sheetViews>
  <sheetFormatPr defaultColWidth="9.00390625" defaultRowHeight="13.5"/>
  <cols>
    <col min="1" max="1" width="3.75390625" style="0" customWidth="1"/>
    <col min="2" max="2" width="13.75390625" style="1" customWidth="1"/>
    <col min="3" max="3" width="11.625" style="0" customWidth="1"/>
    <col min="4" max="4" width="5.125" style="0" customWidth="1"/>
    <col min="5" max="5" width="11.625" style="0" customWidth="1"/>
    <col min="6" max="6" width="5.125" style="0" customWidth="1"/>
    <col min="7" max="7" width="11.625" style="0" customWidth="1"/>
    <col min="8" max="8" width="5.125" style="0" customWidth="1"/>
    <col min="9" max="9" width="11.625" style="0" customWidth="1"/>
    <col min="10" max="10" width="5.125" style="0" customWidth="1"/>
    <col min="11" max="11" width="11.625" style="0" customWidth="1"/>
    <col min="12" max="12" width="5.125" style="0" customWidth="1"/>
    <col min="13" max="13" width="11.625" style="0" customWidth="1"/>
    <col min="14" max="14" width="5.875" style="0" customWidth="1"/>
    <col min="15" max="15" width="11.625" style="0" customWidth="1"/>
    <col min="16" max="16" width="5.125" style="0" customWidth="1"/>
    <col min="17" max="17" width="11.625" style="0" customWidth="1"/>
    <col min="18" max="18" width="5.125" style="0" customWidth="1"/>
    <col min="19" max="19" width="11.625" style="0" customWidth="1"/>
    <col min="20" max="20" width="5.125" style="0" customWidth="1"/>
  </cols>
  <sheetData>
    <row r="1" spans="3:20" ht="20.25" customHeight="1">
      <c r="C1" s="684" t="s">
        <v>224</v>
      </c>
      <c r="D1" s="684"/>
      <c r="E1" s="684"/>
      <c r="F1" s="684"/>
      <c r="G1" s="684"/>
      <c r="H1" s="684"/>
      <c r="I1" s="684"/>
      <c r="J1" s="684"/>
      <c r="K1" s="684"/>
      <c r="L1" s="684"/>
      <c r="M1" s="684"/>
      <c r="N1" s="684"/>
      <c r="O1" s="684"/>
      <c r="P1" s="684"/>
      <c r="Q1" s="684"/>
      <c r="R1" s="679"/>
      <c r="S1" s="679"/>
      <c r="T1" s="679"/>
    </row>
    <row r="2" spans="2:20" ht="14.25">
      <c r="B2" s="13"/>
      <c r="C2" s="687" t="s">
        <v>246</v>
      </c>
      <c r="D2" s="688"/>
      <c r="E2" s="688"/>
      <c r="F2" s="688"/>
      <c r="G2" s="688"/>
      <c r="H2" s="688"/>
      <c r="I2" s="688"/>
      <c r="J2" s="688"/>
      <c r="K2" s="688"/>
      <c r="L2" s="688"/>
      <c r="M2" s="688"/>
      <c r="N2" s="688"/>
      <c r="O2" s="688"/>
      <c r="P2" s="14"/>
      <c r="Q2" s="15"/>
      <c r="R2" s="15"/>
      <c r="S2" s="15"/>
      <c r="T2" s="15"/>
    </row>
    <row r="3" spans="2:20" ht="14.25">
      <c r="B3" s="13"/>
      <c r="C3" s="687" t="s">
        <v>228</v>
      </c>
      <c r="D3" s="688"/>
      <c r="E3" s="688"/>
      <c r="F3" s="688"/>
      <c r="G3" s="688"/>
      <c r="H3" s="688"/>
      <c r="I3" s="688"/>
      <c r="J3" s="688"/>
      <c r="K3" s="688"/>
      <c r="L3" s="688"/>
      <c r="M3" s="688"/>
      <c r="N3" s="79"/>
      <c r="O3" s="79"/>
      <c r="P3" s="14"/>
      <c r="Q3" s="15"/>
      <c r="R3" s="15"/>
      <c r="S3" s="15"/>
      <c r="T3" s="15"/>
    </row>
    <row r="4" spans="2:22" ht="15" thickBot="1">
      <c r="B4" s="13"/>
      <c r="C4" s="687" t="s">
        <v>229</v>
      </c>
      <c r="D4" s="688"/>
      <c r="E4" s="688"/>
      <c r="F4" s="688"/>
      <c r="G4" s="688"/>
      <c r="H4" s="688"/>
      <c r="I4" s="688"/>
      <c r="J4" s="688"/>
      <c r="K4" s="688"/>
      <c r="L4" s="688"/>
      <c r="M4" s="688"/>
      <c r="N4" s="615"/>
      <c r="O4" s="683"/>
      <c r="P4" s="683"/>
      <c r="Q4" s="683"/>
      <c r="R4" s="683"/>
      <c r="S4" s="683"/>
      <c r="T4" s="683"/>
      <c r="U4" s="683"/>
      <c r="V4" s="683"/>
    </row>
    <row r="5" spans="1:20" ht="14.25" customHeight="1">
      <c r="A5" s="678" t="s">
        <v>210</v>
      </c>
      <c r="B5" s="73"/>
      <c r="C5" s="685" t="s">
        <v>240</v>
      </c>
      <c r="D5" s="686"/>
      <c r="E5" s="686"/>
      <c r="F5" s="686"/>
      <c r="G5" s="686"/>
      <c r="H5" s="81"/>
      <c r="I5" s="685" t="s">
        <v>442</v>
      </c>
      <c r="J5" s="686"/>
      <c r="K5" s="686"/>
      <c r="L5" s="686"/>
      <c r="M5" s="686"/>
      <c r="N5" s="82"/>
      <c r="O5" s="685" t="s">
        <v>241</v>
      </c>
      <c r="P5" s="686"/>
      <c r="Q5" s="686"/>
      <c r="R5" s="686"/>
      <c r="S5" s="686"/>
      <c r="T5" s="82"/>
    </row>
    <row r="6" spans="1:20" ht="15" thickBot="1">
      <c r="A6" s="678"/>
      <c r="B6" s="74"/>
      <c r="C6" s="137" t="s">
        <v>444</v>
      </c>
      <c r="D6" s="50" t="s">
        <v>443</v>
      </c>
      <c r="E6" s="50" t="s">
        <v>409</v>
      </c>
      <c r="F6" s="50" t="s">
        <v>443</v>
      </c>
      <c r="G6" s="50" t="s">
        <v>410</v>
      </c>
      <c r="H6" s="138" t="s">
        <v>443</v>
      </c>
      <c r="I6" s="139" t="s">
        <v>411</v>
      </c>
      <c r="J6" s="50" t="s">
        <v>443</v>
      </c>
      <c r="K6" s="50" t="s">
        <v>409</v>
      </c>
      <c r="L6" s="50" t="s">
        <v>443</v>
      </c>
      <c r="M6" s="50" t="s">
        <v>410</v>
      </c>
      <c r="N6" s="140" t="s">
        <v>443</v>
      </c>
      <c r="O6" s="137" t="s">
        <v>411</v>
      </c>
      <c r="P6" s="50" t="s">
        <v>443</v>
      </c>
      <c r="Q6" s="50" t="s">
        <v>409</v>
      </c>
      <c r="R6" s="50" t="s">
        <v>443</v>
      </c>
      <c r="S6" s="50" t="s">
        <v>410</v>
      </c>
      <c r="T6" s="140" t="s">
        <v>443</v>
      </c>
    </row>
    <row r="7" spans="1:20" s="7" customFormat="1" ht="15" customHeight="1">
      <c r="A7" s="7">
        <v>1</v>
      </c>
      <c r="B7" s="495" t="s">
        <v>311</v>
      </c>
      <c r="C7" s="496">
        <v>178213</v>
      </c>
      <c r="D7" s="497">
        <f>RANK(C7,$C$7:$C$49)</f>
        <v>28</v>
      </c>
      <c r="E7" s="497">
        <v>150520</v>
      </c>
      <c r="F7" s="497">
        <f>RANK(E7,$E$7:$E$49)</f>
        <v>23</v>
      </c>
      <c r="G7" s="497">
        <v>143708</v>
      </c>
      <c r="H7" s="498">
        <f>RANK(G7,$G$7:$G$49)</f>
        <v>12</v>
      </c>
      <c r="I7" s="499">
        <v>400916</v>
      </c>
      <c r="J7" s="497">
        <f>RANK(I7,$I$7:$I$49)</f>
        <v>29</v>
      </c>
      <c r="K7" s="497">
        <v>277897</v>
      </c>
      <c r="L7" s="497">
        <f>RANK(K7,$K$7:$K$49)</f>
        <v>24</v>
      </c>
      <c r="M7" s="497">
        <v>251508</v>
      </c>
      <c r="N7" s="500">
        <f>RANK(M7,$M$7:$M$49)</f>
        <v>15</v>
      </c>
      <c r="O7" s="496">
        <v>535716</v>
      </c>
      <c r="P7" s="497">
        <f>RANK(O7,$O$7:$O$49)</f>
        <v>25</v>
      </c>
      <c r="Q7" s="497">
        <v>385697</v>
      </c>
      <c r="R7" s="497">
        <f>RANK(Q7,$Q$7:$Q$49)</f>
        <v>24</v>
      </c>
      <c r="S7" s="497">
        <v>359308</v>
      </c>
      <c r="T7" s="500">
        <f>RANK(S7,$S$7:$S$49)</f>
        <v>18</v>
      </c>
    </row>
    <row r="8" spans="1:20" s="7" customFormat="1" ht="15" customHeight="1">
      <c r="A8" s="7">
        <v>1</v>
      </c>
      <c r="B8" s="268" t="s">
        <v>398</v>
      </c>
      <c r="C8" s="186">
        <v>136443</v>
      </c>
      <c r="D8" s="187">
        <f>RANK(C8,$C$7:$C$49)</f>
        <v>43</v>
      </c>
      <c r="E8" s="187">
        <v>138548</v>
      </c>
      <c r="F8" s="187">
        <f>RANK(E8,$E$7:$E$49)</f>
        <v>33</v>
      </c>
      <c r="G8" s="187">
        <v>129945</v>
      </c>
      <c r="H8" s="188">
        <f>RANK(G8,$G$7:$G$49)</f>
        <v>29</v>
      </c>
      <c r="I8" s="189">
        <v>393455</v>
      </c>
      <c r="J8" s="187">
        <f>RANK(I8,$I$7:$I$49)</f>
        <v>31</v>
      </c>
      <c r="K8" s="187">
        <v>265454</v>
      </c>
      <c r="L8" s="187">
        <f>RANK(K8,$K$7:$K$49)</f>
        <v>28</v>
      </c>
      <c r="M8" s="187">
        <v>230645</v>
      </c>
      <c r="N8" s="190">
        <f>RANK(M8,$M$7:$M$49)</f>
        <v>30</v>
      </c>
      <c r="O8" s="186">
        <v>513455</v>
      </c>
      <c r="P8" s="187">
        <f>RANK(O8,$O$7:$O$49)</f>
        <v>30</v>
      </c>
      <c r="Q8" s="187">
        <v>366154</v>
      </c>
      <c r="R8" s="187">
        <f>RANK(Q8,$Q$7:$Q$49)</f>
        <v>28</v>
      </c>
      <c r="S8" s="187">
        <v>331345</v>
      </c>
      <c r="T8" s="190">
        <f>RANK(S8,$S$7:$S$49)</f>
        <v>29</v>
      </c>
    </row>
    <row r="9" spans="1:20" s="7" customFormat="1" ht="15" customHeight="1">
      <c r="A9" s="7">
        <v>1</v>
      </c>
      <c r="B9" s="268" t="s">
        <v>399</v>
      </c>
      <c r="C9" s="186">
        <v>205326</v>
      </c>
      <c r="D9" s="187">
        <f aca="true" t="shared" si="0" ref="D9:D49">RANK(C9,$C$7:$C$49)</f>
        <v>5</v>
      </c>
      <c r="E9" s="187">
        <v>156704</v>
      </c>
      <c r="F9" s="187">
        <f aca="true" t="shared" si="1" ref="F9:F49">RANK(E9,$E$7:$E$49)</f>
        <v>12</v>
      </c>
      <c r="G9" s="187">
        <v>134560</v>
      </c>
      <c r="H9" s="188">
        <f aca="true" t="shared" si="2" ref="H9:H49">RANK(G9,$G$7:$G$49)</f>
        <v>24</v>
      </c>
      <c r="I9" s="189">
        <v>457162</v>
      </c>
      <c r="J9" s="187">
        <f aca="true" t="shared" si="3" ref="J9:J49">RANK(I9,$I$7:$I$49)</f>
        <v>6</v>
      </c>
      <c r="K9" s="187">
        <v>286294</v>
      </c>
      <c r="L9" s="187">
        <f aca="true" t="shared" si="4" ref="L9:L49">RANK(K9,$K$7:$K$49)</f>
        <v>15</v>
      </c>
      <c r="M9" s="187">
        <v>243160</v>
      </c>
      <c r="N9" s="190">
        <f aca="true" t="shared" si="5" ref="N9:N49">RANK(M9,$M$7:$M$49)</f>
        <v>25</v>
      </c>
      <c r="O9" s="186">
        <v>598062</v>
      </c>
      <c r="P9" s="187">
        <f aca="true" t="shared" si="6" ref="P9:P49">RANK(O9,$O$7:$O$49)</f>
        <v>7</v>
      </c>
      <c r="Q9" s="187">
        <v>394894</v>
      </c>
      <c r="R9" s="187">
        <f aca="true" t="shared" si="7" ref="R9:R49">RANK(Q9,$Q$7:$Q$49)</f>
        <v>17</v>
      </c>
      <c r="S9" s="187">
        <v>351760</v>
      </c>
      <c r="T9" s="190">
        <f aca="true" t="shared" si="8" ref="T9:T49">RANK(S9,$S$7:$S$49)</f>
        <v>24</v>
      </c>
    </row>
    <row r="10" spans="1:20" s="7" customFormat="1" ht="15" customHeight="1">
      <c r="A10" s="7">
        <v>1</v>
      </c>
      <c r="B10" s="268" t="s">
        <v>386</v>
      </c>
      <c r="C10" s="186">
        <v>143100</v>
      </c>
      <c r="D10" s="187">
        <f t="shared" si="0"/>
        <v>42</v>
      </c>
      <c r="E10" s="187">
        <v>116800</v>
      </c>
      <c r="F10" s="187">
        <f t="shared" si="1"/>
        <v>43</v>
      </c>
      <c r="G10" s="187">
        <v>102500</v>
      </c>
      <c r="H10" s="188">
        <f t="shared" si="2"/>
        <v>43</v>
      </c>
      <c r="I10" s="189">
        <v>314000</v>
      </c>
      <c r="J10" s="187">
        <f t="shared" si="3"/>
        <v>43</v>
      </c>
      <c r="K10" s="187">
        <v>201800</v>
      </c>
      <c r="L10" s="187">
        <f t="shared" si="4"/>
        <v>43</v>
      </c>
      <c r="M10" s="187">
        <v>169500</v>
      </c>
      <c r="N10" s="190">
        <f t="shared" si="5"/>
        <v>43</v>
      </c>
      <c r="O10" s="186">
        <v>397900</v>
      </c>
      <c r="P10" s="187">
        <f t="shared" si="6"/>
        <v>42</v>
      </c>
      <c r="Q10" s="187">
        <v>268800</v>
      </c>
      <c r="R10" s="187">
        <f t="shared" si="7"/>
        <v>43</v>
      </c>
      <c r="S10" s="187">
        <v>236500</v>
      </c>
      <c r="T10" s="190">
        <f t="shared" si="8"/>
        <v>43</v>
      </c>
    </row>
    <row r="11" spans="1:20" s="7" customFormat="1" ht="15" customHeight="1">
      <c r="A11" s="7">
        <v>1</v>
      </c>
      <c r="B11" s="268" t="s">
        <v>388</v>
      </c>
      <c r="C11" s="186">
        <v>170000</v>
      </c>
      <c r="D11" s="187">
        <f t="shared" si="0"/>
        <v>33</v>
      </c>
      <c r="E11" s="187">
        <v>153800</v>
      </c>
      <c r="F11" s="187">
        <f t="shared" si="1"/>
        <v>17</v>
      </c>
      <c r="G11" s="187">
        <v>138400</v>
      </c>
      <c r="H11" s="188">
        <f t="shared" si="2"/>
        <v>17</v>
      </c>
      <c r="I11" s="189">
        <v>376300</v>
      </c>
      <c r="J11" s="187">
        <f t="shared" si="3"/>
        <v>35</v>
      </c>
      <c r="K11" s="187">
        <v>283800</v>
      </c>
      <c r="L11" s="187">
        <f t="shared" si="4"/>
        <v>18</v>
      </c>
      <c r="M11" s="187">
        <v>248300</v>
      </c>
      <c r="N11" s="190">
        <f t="shared" si="5"/>
        <v>18</v>
      </c>
      <c r="O11" s="186">
        <v>486200</v>
      </c>
      <c r="P11" s="187">
        <f t="shared" si="6"/>
        <v>35</v>
      </c>
      <c r="Q11" s="187">
        <v>393700</v>
      </c>
      <c r="R11" s="187">
        <f t="shared" si="7"/>
        <v>19</v>
      </c>
      <c r="S11" s="187">
        <v>358200</v>
      </c>
      <c r="T11" s="190">
        <f t="shared" si="8"/>
        <v>20</v>
      </c>
    </row>
    <row r="12" spans="1:20" s="7" customFormat="1" ht="15" customHeight="1">
      <c r="A12" s="7">
        <v>1</v>
      </c>
      <c r="B12" s="268" t="s">
        <v>400</v>
      </c>
      <c r="C12" s="186">
        <v>206593</v>
      </c>
      <c r="D12" s="187">
        <f t="shared" si="0"/>
        <v>4</v>
      </c>
      <c r="E12" s="187">
        <v>159888</v>
      </c>
      <c r="F12" s="187">
        <f t="shared" si="1"/>
        <v>7</v>
      </c>
      <c r="G12" s="187">
        <v>127668</v>
      </c>
      <c r="H12" s="188">
        <f t="shared" si="2"/>
        <v>30</v>
      </c>
      <c r="I12" s="189">
        <v>459498</v>
      </c>
      <c r="J12" s="187">
        <f t="shared" si="3"/>
        <v>4</v>
      </c>
      <c r="K12" s="187">
        <v>291768</v>
      </c>
      <c r="L12" s="187">
        <f t="shared" si="4"/>
        <v>12</v>
      </c>
      <c r="M12" s="187">
        <v>238068</v>
      </c>
      <c r="N12" s="190">
        <f t="shared" si="5"/>
        <v>26</v>
      </c>
      <c r="O12" s="186">
        <v>576179</v>
      </c>
      <c r="P12" s="187">
        <f t="shared" si="6"/>
        <v>12</v>
      </c>
      <c r="Q12" s="187">
        <v>402168</v>
      </c>
      <c r="R12" s="187">
        <f t="shared" si="7"/>
        <v>12</v>
      </c>
      <c r="S12" s="187">
        <v>348468</v>
      </c>
      <c r="T12" s="190">
        <f t="shared" si="8"/>
        <v>25</v>
      </c>
    </row>
    <row r="13" spans="1:20" s="7" customFormat="1" ht="15" customHeight="1">
      <c r="A13" s="7">
        <v>1</v>
      </c>
      <c r="B13" s="268" t="s">
        <v>401</v>
      </c>
      <c r="C13" s="186">
        <v>143210</v>
      </c>
      <c r="D13" s="187">
        <f t="shared" si="0"/>
        <v>41</v>
      </c>
      <c r="E13" s="187">
        <v>133990</v>
      </c>
      <c r="F13" s="187">
        <f t="shared" si="1"/>
        <v>41</v>
      </c>
      <c r="G13" s="187">
        <v>141960</v>
      </c>
      <c r="H13" s="188">
        <f t="shared" si="2"/>
        <v>15</v>
      </c>
      <c r="I13" s="189">
        <v>325980</v>
      </c>
      <c r="J13" s="187">
        <f t="shared" si="3"/>
        <v>42</v>
      </c>
      <c r="K13" s="187">
        <v>246410</v>
      </c>
      <c r="L13" s="187">
        <f t="shared" si="4"/>
        <v>40</v>
      </c>
      <c r="M13" s="187">
        <v>236760</v>
      </c>
      <c r="N13" s="190">
        <f t="shared" si="5"/>
        <v>27</v>
      </c>
      <c r="O13" s="186">
        <v>445880</v>
      </c>
      <c r="P13" s="187">
        <f t="shared" si="6"/>
        <v>41</v>
      </c>
      <c r="Q13" s="187">
        <v>341210</v>
      </c>
      <c r="R13" s="187">
        <f t="shared" si="7"/>
        <v>39</v>
      </c>
      <c r="S13" s="187">
        <v>331560</v>
      </c>
      <c r="T13" s="190">
        <f t="shared" si="8"/>
        <v>28</v>
      </c>
    </row>
    <row r="14" spans="1:20" s="7" customFormat="1" ht="15" customHeight="1">
      <c r="A14" s="7">
        <v>1</v>
      </c>
      <c r="B14" s="268" t="s">
        <v>389</v>
      </c>
      <c r="C14" s="186">
        <v>176810</v>
      </c>
      <c r="D14" s="187">
        <f t="shared" si="0"/>
        <v>29</v>
      </c>
      <c r="E14" s="187">
        <v>138670</v>
      </c>
      <c r="F14" s="187">
        <f t="shared" si="1"/>
        <v>32</v>
      </c>
      <c r="G14" s="187">
        <v>127190</v>
      </c>
      <c r="H14" s="188">
        <f t="shared" si="2"/>
        <v>32</v>
      </c>
      <c r="I14" s="189">
        <v>395040</v>
      </c>
      <c r="J14" s="187">
        <f t="shared" si="3"/>
        <v>30</v>
      </c>
      <c r="K14" s="187">
        <v>250350</v>
      </c>
      <c r="L14" s="187">
        <f t="shared" si="4"/>
        <v>38</v>
      </c>
      <c r="M14" s="187">
        <v>219690</v>
      </c>
      <c r="N14" s="190">
        <f t="shared" si="5"/>
        <v>39</v>
      </c>
      <c r="O14" s="186">
        <v>250540</v>
      </c>
      <c r="P14" s="187">
        <f t="shared" si="6"/>
        <v>43</v>
      </c>
      <c r="Q14" s="187">
        <v>342850</v>
      </c>
      <c r="R14" s="187">
        <f t="shared" si="7"/>
        <v>38</v>
      </c>
      <c r="S14" s="187">
        <v>318910</v>
      </c>
      <c r="T14" s="190">
        <f t="shared" si="8"/>
        <v>36</v>
      </c>
    </row>
    <row r="15" spans="1:20" s="7" customFormat="1" ht="15" customHeight="1">
      <c r="A15" s="7">
        <v>1</v>
      </c>
      <c r="B15" s="268" t="s">
        <v>402</v>
      </c>
      <c r="C15" s="186">
        <v>175020</v>
      </c>
      <c r="D15" s="187">
        <f t="shared" si="0"/>
        <v>31</v>
      </c>
      <c r="E15" s="187">
        <v>135030</v>
      </c>
      <c r="F15" s="187">
        <f t="shared" si="1"/>
        <v>38</v>
      </c>
      <c r="G15" s="187">
        <v>119630</v>
      </c>
      <c r="H15" s="188">
        <f t="shared" si="2"/>
        <v>40</v>
      </c>
      <c r="I15" s="189">
        <v>389400</v>
      </c>
      <c r="J15" s="187">
        <f t="shared" si="3"/>
        <v>33</v>
      </c>
      <c r="K15" s="187">
        <v>242720</v>
      </c>
      <c r="L15" s="187">
        <f t="shared" si="4"/>
        <v>41</v>
      </c>
      <c r="M15" s="187">
        <v>208430</v>
      </c>
      <c r="N15" s="190">
        <f t="shared" si="5"/>
        <v>41</v>
      </c>
      <c r="O15" s="186">
        <v>508600</v>
      </c>
      <c r="P15" s="187">
        <f t="shared" si="6"/>
        <v>32</v>
      </c>
      <c r="Q15" s="187">
        <v>331520</v>
      </c>
      <c r="R15" s="187">
        <f t="shared" si="7"/>
        <v>40</v>
      </c>
      <c r="S15" s="187">
        <v>297230</v>
      </c>
      <c r="T15" s="190">
        <f t="shared" si="8"/>
        <v>41</v>
      </c>
    </row>
    <row r="16" spans="1:20" s="25" customFormat="1" ht="15" customHeight="1">
      <c r="A16" s="25">
        <v>1</v>
      </c>
      <c r="B16" s="268" t="s">
        <v>403</v>
      </c>
      <c r="C16" s="186">
        <v>163490</v>
      </c>
      <c r="D16" s="187">
        <f t="shared" si="0"/>
        <v>37</v>
      </c>
      <c r="E16" s="187">
        <v>143740</v>
      </c>
      <c r="F16" s="187">
        <f t="shared" si="1"/>
        <v>28</v>
      </c>
      <c r="G16" s="187">
        <v>147100</v>
      </c>
      <c r="H16" s="188">
        <f t="shared" si="2"/>
        <v>7</v>
      </c>
      <c r="I16" s="189">
        <v>370100</v>
      </c>
      <c r="J16" s="187">
        <f t="shared" si="3"/>
        <v>38</v>
      </c>
      <c r="K16" s="187">
        <v>263020</v>
      </c>
      <c r="L16" s="187">
        <f t="shared" si="4"/>
        <v>30</v>
      </c>
      <c r="M16" s="187">
        <v>243200</v>
      </c>
      <c r="N16" s="190">
        <f t="shared" si="5"/>
        <v>24</v>
      </c>
      <c r="O16" s="186">
        <v>500700</v>
      </c>
      <c r="P16" s="187">
        <f t="shared" si="6"/>
        <v>34</v>
      </c>
      <c r="Q16" s="187">
        <v>363120</v>
      </c>
      <c r="R16" s="187">
        <f t="shared" si="7"/>
        <v>29</v>
      </c>
      <c r="S16" s="187">
        <v>347300</v>
      </c>
      <c r="T16" s="190">
        <f t="shared" si="8"/>
        <v>26</v>
      </c>
    </row>
    <row r="17" spans="1:20" s="7" customFormat="1" ht="15" customHeight="1">
      <c r="A17" s="7">
        <v>1</v>
      </c>
      <c r="B17" s="495" t="s">
        <v>412</v>
      </c>
      <c r="C17" s="496">
        <v>161744</v>
      </c>
      <c r="D17" s="497">
        <f t="shared" si="0"/>
        <v>38</v>
      </c>
      <c r="E17" s="497">
        <v>134654</v>
      </c>
      <c r="F17" s="497">
        <f t="shared" si="1"/>
        <v>40</v>
      </c>
      <c r="G17" s="497">
        <v>119414</v>
      </c>
      <c r="H17" s="498">
        <f t="shared" si="2"/>
        <v>41</v>
      </c>
      <c r="I17" s="499">
        <v>356224</v>
      </c>
      <c r="J17" s="497">
        <f t="shared" si="3"/>
        <v>40</v>
      </c>
      <c r="K17" s="497">
        <v>238414</v>
      </c>
      <c r="L17" s="497">
        <f t="shared" si="4"/>
        <v>42</v>
      </c>
      <c r="M17" s="497">
        <v>203614</v>
      </c>
      <c r="N17" s="500">
        <f t="shared" si="5"/>
        <v>42</v>
      </c>
      <c r="O17" s="496">
        <v>455424</v>
      </c>
      <c r="P17" s="497">
        <f t="shared" si="6"/>
        <v>39</v>
      </c>
      <c r="Q17" s="497">
        <v>322614</v>
      </c>
      <c r="R17" s="497">
        <f t="shared" si="7"/>
        <v>42</v>
      </c>
      <c r="S17" s="497">
        <v>287814</v>
      </c>
      <c r="T17" s="500">
        <f t="shared" si="8"/>
        <v>42</v>
      </c>
    </row>
    <row r="18" spans="1:20" s="7" customFormat="1" ht="15" customHeight="1">
      <c r="A18" s="7">
        <v>1</v>
      </c>
      <c r="B18" s="268" t="s">
        <v>413</v>
      </c>
      <c r="C18" s="186">
        <v>211720</v>
      </c>
      <c r="D18" s="187">
        <f t="shared" si="0"/>
        <v>2</v>
      </c>
      <c r="E18" s="187">
        <v>175080</v>
      </c>
      <c r="F18" s="187">
        <f t="shared" si="1"/>
        <v>1</v>
      </c>
      <c r="G18" s="187">
        <v>164500</v>
      </c>
      <c r="H18" s="188">
        <f t="shared" si="2"/>
        <v>1</v>
      </c>
      <c r="I18" s="189">
        <v>475420</v>
      </c>
      <c r="J18" s="187">
        <f t="shared" si="3"/>
        <v>2</v>
      </c>
      <c r="K18" s="187">
        <v>325000</v>
      </c>
      <c r="L18" s="187">
        <f t="shared" si="4"/>
        <v>2</v>
      </c>
      <c r="M18" s="187">
        <v>292000</v>
      </c>
      <c r="N18" s="190">
        <f t="shared" si="5"/>
        <v>1</v>
      </c>
      <c r="O18" s="186">
        <v>632920</v>
      </c>
      <c r="P18" s="187">
        <f t="shared" si="6"/>
        <v>2</v>
      </c>
      <c r="Q18" s="187">
        <v>452500</v>
      </c>
      <c r="R18" s="187">
        <f t="shared" si="7"/>
        <v>2</v>
      </c>
      <c r="S18" s="187">
        <v>419500</v>
      </c>
      <c r="T18" s="190">
        <f t="shared" si="8"/>
        <v>2</v>
      </c>
    </row>
    <row r="19" spans="1:20" s="7" customFormat="1" ht="15" customHeight="1">
      <c r="A19" s="7">
        <v>1</v>
      </c>
      <c r="B19" s="268" t="s">
        <v>414</v>
      </c>
      <c r="C19" s="186">
        <v>185110</v>
      </c>
      <c r="D19" s="187">
        <f t="shared" si="0"/>
        <v>23</v>
      </c>
      <c r="E19" s="187">
        <v>151740</v>
      </c>
      <c r="F19" s="187">
        <f t="shared" si="1"/>
        <v>19</v>
      </c>
      <c r="G19" s="187">
        <v>136520</v>
      </c>
      <c r="H19" s="188">
        <f t="shared" si="2"/>
        <v>20</v>
      </c>
      <c r="I19" s="189">
        <v>415220</v>
      </c>
      <c r="J19" s="187">
        <f t="shared" si="3"/>
        <v>22</v>
      </c>
      <c r="K19" s="187">
        <v>285390</v>
      </c>
      <c r="L19" s="187">
        <f t="shared" si="4"/>
        <v>17</v>
      </c>
      <c r="M19" s="187">
        <v>251520</v>
      </c>
      <c r="N19" s="190">
        <f t="shared" si="5"/>
        <v>14</v>
      </c>
      <c r="O19" s="186">
        <v>551820</v>
      </c>
      <c r="P19" s="187">
        <f t="shared" si="6"/>
        <v>20</v>
      </c>
      <c r="Q19" s="187">
        <v>400390</v>
      </c>
      <c r="R19" s="187">
        <f t="shared" si="7"/>
        <v>14</v>
      </c>
      <c r="S19" s="187">
        <v>366520</v>
      </c>
      <c r="T19" s="190">
        <f t="shared" si="8"/>
        <v>13</v>
      </c>
    </row>
    <row r="20" spans="1:20" s="7" customFormat="1" ht="15" customHeight="1">
      <c r="A20" s="7">
        <v>1</v>
      </c>
      <c r="B20" s="268" t="s">
        <v>415</v>
      </c>
      <c r="C20" s="186">
        <v>185500</v>
      </c>
      <c r="D20" s="187">
        <f t="shared" si="0"/>
        <v>22</v>
      </c>
      <c r="E20" s="187">
        <v>156600</v>
      </c>
      <c r="F20" s="187">
        <f t="shared" si="1"/>
        <v>14</v>
      </c>
      <c r="G20" s="187">
        <v>145600</v>
      </c>
      <c r="H20" s="188">
        <f t="shared" si="2"/>
        <v>9</v>
      </c>
      <c r="I20" s="189">
        <v>415600</v>
      </c>
      <c r="J20" s="187">
        <f t="shared" si="3"/>
        <v>21</v>
      </c>
      <c r="K20" s="187">
        <v>289400</v>
      </c>
      <c r="L20" s="187">
        <f t="shared" si="4"/>
        <v>13</v>
      </c>
      <c r="M20" s="187">
        <v>258000</v>
      </c>
      <c r="N20" s="190">
        <f t="shared" si="5"/>
        <v>10</v>
      </c>
      <c r="O20" s="186">
        <v>550000</v>
      </c>
      <c r="P20" s="187">
        <f t="shared" si="6"/>
        <v>22</v>
      </c>
      <c r="Q20" s="187">
        <v>401800</v>
      </c>
      <c r="R20" s="187">
        <f t="shared" si="7"/>
        <v>13</v>
      </c>
      <c r="S20" s="187">
        <v>370400</v>
      </c>
      <c r="T20" s="190">
        <f t="shared" si="8"/>
        <v>11</v>
      </c>
    </row>
    <row r="21" spans="1:20" s="7" customFormat="1" ht="15" customHeight="1">
      <c r="A21" s="7">
        <v>1</v>
      </c>
      <c r="B21" s="268" t="s">
        <v>374</v>
      </c>
      <c r="C21" s="186">
        <v>180250</v>
      </c>
      <c r="D21" s="187">
        <f t="shared" si="0"/>
        <v>27</v>
      </c>
      <c r="E21" s="187">
        <v>138290</v>
      </c>
      <c r="F21" s="187">
        <f t="shared" si="1"/>
        <v>34</v>
      </c>
      <c r="G21" s="187">
        <v>124320</v>
      </c>
      <c r="H21" s="188">
        <f t="shared" si="2"/>
        <v>37</v>
      </c>
      <c r="I21" s="189">
        <v>404920</v>
      </c>
      <c r="J21" s="187">
        <f t="shared" si="3"/>
        <v>23</v>
      </c>
      <c r="K21" s="187">
        <v>258600</v>
      </c>
      <c r="L21" s="187">
        <f t="shared" si="4"/>
        <v>32</v>
      </c>
      <c r="M21" s="187">
        <v>227320</v>
      </c>
      <c r="N21" s="190">
        <f t="shared" si="5"/>
        <v>35</v>
      </c>
      <c r="O21" s="186">
        <v>539520</v>
      </c>
      <c r="P21" s="187">
        <f t="shared" si="6"/>
        <v>24</v>
      </c>
      <c r="Q21" s="187">
        <v>361600</v>
      </c>
      <c r="R21" s="187">
        <f t="shared" si="7"/>
        <v>32</v>
      </c>
      <c r="S21" s="187">
        <v>330320</v>
      </c>
      <c r="T21" s="190">
        <f t="shared" si="8"/>
        <v>31</v>
      </c>
    </row>
    <row r="22" spans="1:20" s="7" customFormat="1" ht="15" customHeight="1">
      <c r="A22" s="7">
        <v>1</v>
      </c>
      <c r="B22" s="268" t="s">
        <v>416</v>
      </c>
      <c r="C22" s="186">
        <v>188700</v>
      </c>
      <c r="D22" s="187">
        <f t="shared" si="0"/>
        <v>17</v>
      </c>
      <c r="E22" s="187">
        <v>151000</v>
      </c>
      <c r="F22" s="187">
        <f t="shared" si="1"/>
        <v>21</v>
      </c>
      <c r="G22" s="187">
        <v>135500</v>
      </c>
      <c r="H22" s="188">
        <f t="shared" si="2"/>
        <v>22</v>
      </c>
      <c r="I22" s="189">
        <v>423500</v>
      </c>
      <c r="J22" s="187">
        <f t="shared" si="3"/>
        <v>16</v>
      </c>
      <c r="K22" s="187">
        <v>282200</v>
      </c>
      <c r="L22" s="187">
        <f t="shared" si="4"/>
        <v>21</v>
      </c>
      <c r="M22" s="187">
        <v>247700</v>
      </c>
      <c r="N22" s="190">
        <f t="shared" si="5"/>
        <v>20</v>
      </c>
      <c r="O22" s="186">
        <v>562500</v>
      </c>
      <c r="P22" s="187">
        <f t="shared" si="6"/>
        <v>19</v>
      </c>
      <c r="Q22" s="187">
        <v>394400</v>
      </c>
      <c r="R22" s="187">
        <f t="shared" si="7"/>
        <v>18</v>
      </c>
      <c r="S22" s="187">
        <v>359900</v>
      </c>
      <c r="T22" s="190">
        <f t="shared" si="8"/>
        <v>16</v>
      </c>
    </row>
    <row r="23" spans="1:20" s="7" customFormat="1" ht="15" customHeight="1">
      <c r="A23" s="7">
        <v>1</v>
      </c>
      <c r="B23" s="268" t="s">
        <v>417</v>
      </c>
      <c r="C23" s="186">
        <v>160900</v>
      </c>
      <c r="D23" s="187">
        <f t="shared" si="0"/>
        <v>39</v>
      </c>
      <c r="E23" s="187">
        <v>135800</v>
      </c>
      <c r="F23" s="187">
        <f t="shared" si="1"/>
        <v>37</v>
      </c>
      <c r="G23" s="187">
        <v>127100</v>
      </c>
      <c r="H23" s="188">
        <f t="shared" si="2"/>
        <v>33</v>
      </c>
      <c r="I23" s="189">
        <v>362400</v>
      </c>
      <c r="J23" s="187">
        <f t="shared" si="3"/>
        <v>39</v>
      </c>
      <c r="K23" s="187">
        <v>254700</v>
      </c>
      <c r="L23" s="187">
        <f t="shared" si="4"/>
        <v>36</v>
      </c>
      <c r="M23" s="187">
        <v>229200</v>
      </c>
      <c r="N23" s="190">
        <f t="shared" si="5"/>
        <v>31</v>
      </c>
      <c r="O23" s="186">
        <v>484400</v>
      </c>
      <c r="P23" s="187">
        <f t="shared" si="6"/>
        <v>36</v>
      </c>
      <c r="Q23" s="187">
        <v>356800</v>
      </c>
      <c r="R23" s="187">
        <f t="shared" si="7"/>
        <v>33</v>
      </c>
      <c r="S23" s="187">
        <v>331300</v>
      </c>
      <c r="T23" s="190">
        <f t="shared" si="8"/>
        <v>30</v>
      </c>
    </row>
    <row r="24" spans="1:20" s="7" customFormat="1" ht="15" customHeight="1">
      <c r="A24" s="7">
        <v>1</v>
      </c>
      <c r="B24" s="268" t="s">
        <v>418</v>
      </c>
      <c r="C24" s="186">
        <v>176300</v>
      </c>
      <c r="D24" s="187">
        <f t="shared" si="0"/>
        <v>30</v>
      </c>
      <c r="E24" s="187">
        <v>143100</v>
      </c>
      <c r="F24" s="187">
        <f t="shared" si="1"/>
        <v>31</v>
      </c>
      <c r="G24" s="187">
        <v>127400</v>
      </c>
      <c r="H24" s="188">
        <f t="shared" si="2"/>
        <v>31</v>
      </c>
      <c r="I24" s="189">
        <v>391300</v>
      </c>
      <c r="J24" s="187">
        <f t="shared" si="3"/>
        <v>32</v>
      </c>
      <c r="K24" s="187">
        <v>258300</v>
      </c>
      <c r="L24" s="187">
        <f t="shared" si="4"/>
        <v>33</v>
      </c>
      <c r="M24" s="187">
        <v>222800</v>
      </c>
      <c r="N24" s="190">
        <f t="shared" si="5"/>
        <v>37</v>
      </c>
      <c r="O24" s="186">
        <v>508500</v>
      </c>
      <c r="P24" s="187">
        <f t="shared" si="6"/>
        <v>33</v>
      </c>
      <c r="Q24" s="187">
        <v>353700</v>
      </c>
      <c r="R24" s="187">
        <f t="shared" si="7"/>
        <v>34</v>
      </c>
      <c r="S24" s="187">
        <v>318200</v>
      </c>
      <c r="T24" s="190">
        <f t="shared" si="8"/>
        <v>37</v>
      </c>
    </row>
    <row r="25" spans="1:20" s="7" customFormat="1" ht="15" customHeight="1">
      <c r="A25" s="7">
        <v>1</v>
      </c>
      <c r="B25" s="268" t="s">
        <v>419</v>
      </c>
      <c r="C25" s="186">
        <v>219935</v>
      </c>
      <c r="D25" s="187">
        <f t="shared" si="0"/>
        <v>1</v>
      </c>
      <c r="E25" s="187">
        <v>174501</v>
      </c>
      <c r="F25" s="187">
        <f t="shared" si="1"/>
        <v>2</v>
      </c>
      <c r="G25" s="187">
        <v>156765</v>
      </c>
      <c r="H25" s="188">
        <f t="shared" si="2"/>
        <v>3</v>
      </c>
      <c r="I25" s="189">
        <v>495475</v>
      </c>
      <c r="J25" s="187">
        <f t="shared" si="3"/>
        <v>1</v>
      </c>
      <c r="K25" s="187">
        <v>329265</v>
      </c>
      <c r="L25" s="187">
        <f t="shared" si="4"/>
        <v>1</v>
      </c>
      <c r="M25" s="187">
        <v>290265</v>
      </c>
      <c r="N25" s="190">
        <f t="shared" si="5"/>
        <v>2</v>
      </c>
      <c r="O25" s="186">
        <v>659540</v>
      </c>
      <c r="P25" s="187">
        <f t="shared" si="6"/>
        <v>1</v>
      </c>
      <c r="Q25" s="187">
        <v>465765</v>
      </c>
      <c r="R25" s="187">
        <f t="shared" si="7"/>
        <v>1</v>
      </c>
      <c r="S25" s="187">
        <v>423765</v>
      </c>
      <c r="T25" s="190">
        <f t="shared" si="8"/>
        <v>1</v>
      </c>
    </row>
    <row r="26" spans="1:20" s="7" customFormat="1" ht="15" customHeight="1">
      <c r="A26" s="7">
        <v>1</v>
      </c>
      <c r="B26" s="268" t="s">
        <v>420</v>
      </c>
      <c r="C26" s="186">
        <v>171690</v>
      </c>
      <c r="D26" s="187">
        <f t="shared" si="0"/>
        <v>32</v>
      </c>
      <c r="E26" s="187">
        <v>134800</v>
      </c>
      <c r="F26" s="187">
        <f t="shared" si="1"/>
        <v>39</v>
      </c>
      <c r="G26" s="187">
        <v>121670</v>
      </c>
      <c r="H26" s="188">
        <f t="shared" si="2"/>
        <v>39</v>
      </c>
      <c r="I26" s="189">
        <v>384960</v>
      </c>
      <c r="J26" s="187">
        <f t="shared" si="3"/>
        <v>34</v>
      </c>
      <c r="K26" s="187">
        <v>250930</v>
      </c>
      <c r="L26" s="187">
        <f t="shared" si="4"/>
        <v>37</v>
      </c>
      <c r="M26" s="187">
        <v>220670</v>
      </c>
      <c r="N26" s="190">
        <f t="shared" si="5"/>
        <v>38</v>
      </c>
      <c r="O26" s="186">
        <v>510960</v>
      </c>
      <c r="P26" s="187">
        <f t="shared" si="6"/>
        <v>31</v>
      </c>
      <c r="Q26" s="187">
        <v>349930</v>
      </c>
      <c r="R26" s="187">
        <f t="shared" si="7"/>
        <v>35</v>
      </c>
      <c r="S26" s="187">
        <v>319670</v>
      </c>
      <c r="T26" s="190">
        <f t="shared" si="8"/>
        <v>35</v>
      </c>
    </row>
    <row r="27" spans="1:20" s="7" customFormat="1" ht="15" customHeight="1">
      <c r="A27" s="7">
        <v>1</v>
      </c>
      <c r="B27" s="268" t="s">
        <v>421</v>
      </c>
      <c r="C27" s="186">
        <v>188313</v>
      </c>
      <c r="D27" s="187">
        <f t="shared" si="0"/>
        <v>20</v>
      </c>
      <c r="E27" s="187">
        <v>150353</v>
      </c>
      <c r="F27" s="187">
        <f t="shared" si="1"/>
        <v>24</v>
      </c>
      <c r="G27" s="187">
        <v>136385</v>
      </c>
      <c r="H27" s="188">
        <f t="shared" si="2"/>
        <v>21</v>
      </c>
      <c r="I27" s="189">
        <v>423453</v>
      </c>
      <c r="J27" s="187">
        <f t="shared" si="3"/>
        <v>17</v>
      </c>
      <c r="K27" s="187">
        <v>280765</v>
      </c>
      <c r="L27" s="187">
        <f t="shared" si="4"/>
        <v>23</v>
      </c>
      <c r="M27" s="187">
        <v>247885</v>
      </c>
      <c r="N27" s="190">
        <f t="shared" si="5"/>
        <v>19</v>
      </c>
      <c r="O27" s="186">
        <v>565353</v>
      </c>
      <c r="P27" s="187">
        <f t="shared" si="6"/>
        <v>16</v>
      </c>
      <c r="Q27" s="187">
        <v>392265</v>
      </c>
      <c r="R27" s="187">
        <f t="shared" si="7"/>
        <v>20</v>
      </c>
      <c r="S27" s="187">
        <v>359385</v>
      </c>
      <c r="T27" s="190">
        <f t="shared" si="8"/>
        <v>17</v>
      </c>
    </row>
    <row r="28" spans="1:20" s="7" customFormat="1" ht="15" customHeight="1">
      <c r="A28" s="7">
        <v>1</v>
      </c>
      <c r="B28" s="268" t="s">
        <v>422</v>
      </c>
      <c r="C28" s="186">
        <v>204501</v>
      </c>
      <c r="D28" s="187">
        <f t="shared" si="0"/>
        <v>6</v>
      </c>
      <c r="E28" s="187">
        <v>159134</v>
      </c>
      <c r="F28" s="187">
        <f t="shared" si="1"/>
        <v>9</v>
      </c>
      <c r="G28" s="187">
        <v>142670</v>
      </c>
      <c r="H28" s="188">
        <f t="shared" si="2"/>
        <v>14</v>
      </c>
      <c r="I28" s="189">
        <v>458601</v>
      </c>
      <c r="J28" s="187">
        <f t="shared" si="3"/>
        <v>5</v>
      </c>
      <c r="K28" s="187">
        <v>292990</v>
      </c>
      <c r="L28" s="187">
        <f t="shared" si="4"/>
        <v>9</v>
      </c>
      <c r="M28" s="187">
        <v>255670</v>
      </c>
      <c r="N28" s="190">
        <f t="shared" si="5"/>
        <v>12</v>
      </c>
      <c r="O28" s="186">
        <v>600630</v>
      </c>
      <c r="P28" s="187">
        <f t="shared" si="6"/>
        <v>6</v>
      </c>
      <c r="Q28" s="187">
        <v>405990</v>
      </c>
      <c r="R28" s="187">
        <f t="shared" si="7"/>
        <v>11</v>
      </c>
      <c r="S28" s="187">
        <v>368670</v>
      </c>
      <c r="T28" s="190">
        <f t="shared" si="8"/>
        <v>12</v>
      </c>
    </row>
    <row r="29" spans="1:20" s="7" customFormat="1" ht="15" customHeight="1">
      <c r="A29" s="7">
        <v>1</v>
      </c>
      <c r="B29" s="268" t="s">
        <v>423</v>
      </c>
      <c r="C29" s="186">
        <v>189180</v>
      </c>
      <c r="D29" s="187">
        <f t="shared" si="0"/>
        <v>16</v>
      </c>
      <c r="E29" s="187">
        <v>147490</v>
      </c>
      <c r="F29" s="187">
        <f t="shared" si="1"/>
        <v>25</v>
      </c>
      <c r="G29" s="187">
        <v>133280</v>
      </c>
      <c r="H29" s="188">
        <f t="shared" si="2"/>
        <v>25</v>
      </c>
      <c r="I29" s="189">
        <v>426170</v>
      </c>
      <c r="J29" s="187">
        <f t="shared" si="3"/>
        <v>14</v>
      </c>
      <c r="K29" s="187">
        <v>277100</v>
      </c>
      <c r="L29" s="187">
        <f t="shared" si="4"/>
        <v>25</v>
      </c>
      <c r="M29" s="187">
        <v>244680</v>
      </c>
      <c r="N29" s="190">
        <f t="shared" si="5"/>
        <v>23</v>
      </c>
      <c r="O29" s="186">
        <v>571070</v>
      </c>
      <c r="P29" s="187">
        <f t="shared" si="6"/>
        <v>14</v>
      </c>
      <c r="Q29" s="187">
        <v>388500</v>
      </c>
      <c r="R29" s="187">
        <f t="shared" si="7"/>
        <v>22</v>
      </c>
      <c r="S29" s="187">
        <v>356080</v>
      </c>
      <c r="T29" s="190">
        <f t="shared" si="8"/>
        <v>21</v>
      </c>
    </row>
    <row r="30" spans="1:20" s="7" customFormat="1" ht="15" customHeight="1">
      <c r="A30" s="7">
        <v>1</v>
      </c>
      <c r="B30" s="268" t="s">
        <v>467</v>
      </c>
      <c r="C30" s="186">
        <v>195700</v>
      </c>
      <c r="D30" s="187">
        <f t="shared" si="0"/>
        <v>11</v>
      </c>
      <c r="E30" s="187">
        <v>162600</v>
      </c>
      <c r="F30" s="187">
        <f t="shared" si="1"/>
        <v>6</v>
      </c>
      <c r="G30" s="187">
        <v>146400</v>
      </c>
      <c r="H30" s="188">
        <f t="shared" si="2"/>
        <v>8</v>
      </c>
      <c r="I30" s="189">
        <v>438100</v>
      </c>
      <c r="J30" s="187">
        <f t="shared" si="3"/>
        <v>10</v>
      </c>
      <c r="K30" s="187">
        <v>300600</v>
      </c>
      <c r="L30" s="187">
        <f t="shared" si="4"/>
        <v>6</v>
      </c>
      <c r="M30" s="187">
        <v>263400</v>
      </c>
      <c r="N30" s="190">
        <f t="shared" si="5"/>
        <v>6</v>
      </c>
      <c r="O30" s="186">
        <v>579100</v>
      </c>
      <c r="P30" s="187">
        <f t="shared" si="6"/>
        <v>10</v>
      </c>
      <c r="Q30" s="187">
        <v>417600</v>
      </c>
      <c r="R30" s="187">
        <f t="shared" si="7"/>
        <v>6</v>
      </c>
      <c r="S30" s="187">
        <v>380400</v>
      </c>
      <c r="T30" s="190">
        <f t="shared" si="8"/>
        <v>6</v>
      </c>
    </row>
    <row r="31" spans="1:20" s="7" customFormat="1" ht="15" customHeight="1">
      <c r="A31" s="7">
        <v>1</v>
      </c>
      <c r="B31" s="268" t="s">
        <v>424</v>
      </c>
      <c r="C31" s="186">
        <v>188520</v>
      </c>
      <c r="D31" s="187">
        <f t="shared" si="0"/>
        <v>18</v>
      </c>
      <c r="E31" s="187">
        <v>155065</v>
      </c>
      <c r="F31" s="187">
        <f t="shared" si="1"/>
        <v>15</v>
      </c>
      <c r="G31" s="187">
        <v>138625</v>
      </c>
      <c r="H31" s="188">
        <f t="shared" si="2"/>
        <v>16</v>
      </c>
      <c r="I31" s="189">
        <v>420270</v>
      </c>
      <c r="J31" s="187">
        <f t="shared" si="3"/>
        <v>19</v>
      </c>
      <c r="K31" s="187">
        <v>283325</v>
      </c>
      <c r="L31" s="187">
        <f t="shared" si="4"/>
        <v>20</v>
      </c>
      <c r="M31" s="187">
        <v>246125</v>
      </c>
      <c r="N31" s="190">
        <f t="shared" si="5"/>
        <v>22</v>
      </c>
      <c r="O31" s="186">
        <v>551270</v>
      </c>
      <c r="P31" s="187">
        <f t="shared" si="6"/>
        <v>21</v>
      </c>
      <c r="Q31" s="187">
        <v>390825</v>
      </c>
      <c r="R31" s="187">
        <f t="shared" si="7"/>
        <v>21</v>
      </c>
      <c r="S31" s="187">
        <v>353625</v>
      </c>
      <c r="T31" s="190">
        <f t="shared" si="8"/>
        <v>22</v>
      </c>
    </row>
    <row r="32" spans="1:20" s="7" customFormat="1" ht="15" customHeight="1">
      <c r="A32" s="7">
        <v>1</v>
      </c>
      <c r="B32" s="268" t="s">
        <v>425</v>
      </c>
      <c r="C32" s="186">
        <v>193180</v>
      </c>
      <c r="D32" s="187">
        <f t="shared" si="0"/>
        <v>13</v>
      </c>
      <c r="E32" s="187">
        <v>125310</v>
      </c>
      <c r="F32" s="187">
        <f t="shared" si="1"/>
        <v>42</v>
      </c>
      <c r="G32" s="187">
        <v>126360</v>
      </c>
      <c r="H32" s="188">
        <f t="shared" si="2"/>
        <v>35</v>
      </c>
      <c r="I32" s="189">
        <v>431380</v>
      </c>
      <c r="J32" s="187">
        <f t="shared" si="3"/>
        <v>13</v>
      </c>
      <c r="K32" s="187">
        <v>286860</v>
      </c>
      <c r="L32" s="187">
        <f t="shared" si="4"/>
        <v>14</v>
      </c>
      <c r="M32" s="187">
        <v>249360</v>
      </c>
      <c r="N32" s="190">
        <f t="shared" si="5"/>
        <v>17</v>
      </c>
      <c r="O32" s="186">
        <v>567780</v>
      </c>
      <c r="P32" s="187">
        <f t="shared" si="6"/>
        <v>15</v>
      </c>
      <c r="Q32" s="187">
        <v>396660</v>
      </c>
      <c r="R32" s="187">
        <f t="shared" si="7"/>
        <v>16</v>
      </c>
      <c r="S32" s="187">
        <v>359160</v>
      </c>
      <c r="T32" s="190">
        <f t="shared" si="8"/>
        <v>19</v>
      </c>
    </row>
    <row r="33" spans="1:20" s="7" customFormat="1" ht="15" customHeight="1">
      <c r="A33" s="7">
        <v>1</v>
      </c>
      <c r="B33" s="268" t="s">
        <v>390</v>
      </c>
      <c r="C33" s="186">
        <v>181770</v>
      </c>
      <c r="D33" s="187">
        <f t="shared" si="0"/>
        <v>24</v>
      </c>
      <c r="E33" s="187">
        <v>147400</v>
      </c>
      <c r="F33" s="187">
        <f t="shared" si="1"/>
        <v>26</v>
      </c>
      <c r="G33" s="187">
        <v>132390</v>
      </c>
      <c r="H33" s="188">
        <f t="shared" si="2"/>
        <v>27</v>
      </c>
      <c r="I33" s="189">
        <v>404900</v>
      </c>
      <c r="J33" s="187">
        <f t="shared" si="3"/>
        <v>24</v>
      </c>
      <c r="K33" s="187">
        <v>268170</v>
      </c>
      <c r="L33" s="187">
        <f t="shared" si="4"/>
        <v>27</v>
      </c>
      <c r="M33" s="187">
        <v>233190</v>
      </c>
      <c r="N33" s="190">
        <f t="shared" si="5"/>
        <v>28</v>
      </c>
      <c r="O33" s="186">
        <v>530200</v>
      </c>
      <c r="P33" s="187">
        <f t="shared" si="6"/>
        <v>27</v>
      </c>
      <c r="Q33" s="187">
        <v>368970</v>
      </c>
      <c r="R33" s="187">
        <f t="shared" si="7"/>
        <v>26</v>
      </c>
      <c r="S33" s="187">
        <v>333980</v>
      </c>
      <c r="T33" s="190">
        <f t="shared" si="8"/>
        <v>27</v>
      </c>
    </row>
    <row r="34" spans="1:20" s="7" customFormat="1" ht="15" customHeight="1">
      <c r="A34" s="7">
        <v>1</v>
      </c>
      <c r="B34" s="268" t="s">
        <v>391</v>
      </c>
      <c r="C34" s="186">
        <v>188400</v>
      </c>
      <c r="D34" s="187">
        <f t="shared" si="0"/>
        <v>19</v>
      </c>
      <c r="E34" s="187">
        <v>151080</v>
      </c>
      <c r="F34" s="187">
        <f t="shared" si="1"/>
        <v>20</v>
      </c>
      <c r="G34" s="187">
        <v>134740</v>
      </c>
      <c r="H34" s="188">
        <f t="shared" si="2"/>
        <v>23</v>
      </c>
      <c r="I34" s="189">
        <v>417350</v>
      </c>
      <c r="J34" s="187">
        <f t="shared" si="3"/>
        <v>20</v>
      </c>
      <c r="K34" s="187">
        <v>269940</v>
      </c>
      <c r="L34" s="187">
        <f t="shared" si="4"/>
        <v>26</v>
      </c>
      <c r="M34" s="187">
        <v>232140</v>
      </c>
      <c r="N34" s="190">
        <f t="shared" si="5"/>
        <v>29</v>
      </c>
      <c r="O34" s="186">
        <v>540150</v>
      </c>
      <c r="P34" s="187">
        <f t="shared" si="6"/>
        <v>23</v>
      </c>
      <c r="Q34" s="187">
        <v>367340</v>
      </c>
      <c r="R34" s="187">
        <f t="shared" si="7"/>
        <v>27</v>
      </c>
      <c r="S34" s="187">
        <v>329540</v>
      </c>
      <c r="T34" s="190">
        <f t="shared" si="8"/>
        <v>32</v>
      </c>
    </row>
    <row r="35" spans="1:20" s="7" customFormat="1" ht="15" customHeight="1">
      <c r="A35" s="7">
        <v>1</v>
      </c>
      <c r="B35" s="268" t="s">
        <v>392</v>
      </c>
      <c r="C35" s="186">
        <v>158520</v>
      </c>
      <c r="D35" s="187">
        <f t="shared" si="0"/>
        <v>40</v>
      </c>
      <c r="E35" s="187">
        <v>143400</v>
      </c>
      <c r="F35" s="187">
        <f t="shared" si="1"/>
        <v>29</v>
      </c>
      <c r="G35" s="187">
        <v>116340</v>
      </c>
      <c r="H35" s="188">
        <f t="shared" si="2"/>
        <v>42</v>
      </c>
      <c r="I35" s="189">
        <v>344220</v>
      </c>
      <c r="J35" s="187">
        <f t="shared" si="3"/>
        <v>41</v>
      </c>
      <c r="K35" s="187">
        <v>262330</v>
      </c>
      <c r="L35" s="187">
        <f t="shared" si="4"/>
        <v>31</v>
      </c>
      <c r="M35" s="187">
        <v>228510</v>
      </c>
      <c r="N35" s="190">
        <f t="shared" si="5"/>
        <v>33</v>
      </c>
      <c r="O35" s="186">
        <v>513880</v>
      </c>
      <c r="P35" s="187">
        <f t="shared" si="6"/>
        <v>29</v>
      </c>
      <c r="Q35" s="187">
        <v>362130</v>
      </c>
      <c r="R35" s="187">
        <f t="shared" si="7"/>
        <v>31</v>
      </c>
      <c r="S35" s="187">
        <v>328310</v>
      </c>
      <c r="T35" s="190">
        <f t="shared" si="8"/>
        <v>33</v>
      </c>
    </row>
    <row r="36" spans="1:20" s="7" customFormat="1" ht="14.25">
      <c r="A36" s="7">
        <v>1</v>
      </c>
      <c r="B36" s="268" t="s">
        <v>426</v>
      </c>
      <c r="C36" s="186">
        <v>180630</v>
      </c>
      <c r="D36" s="187">
        <f t="shared" si="0"/>
        <v>25</v>
      </c>
      <c r="E36" s="187">
        <v>137270</v>
      </c>
      <c r="F36" s="187">
        <f t="shared" si="1"/>
        <v>35</v>
      </c>
      <c r="G36" s="187">
        <v>122610</v>
      </c>
      <c r="H36" s="188">
        <f t="shared" si="2"/>
        <v>38</v>
      </c>
      <c r="I36" s="189">
        <v>404170</v>
      </c>
      <c r="J36" s="187">
        <f t="shared" si="3"/>
        <v>26</v>
      </c>
      <c r="K36" s="187">
        <v>249850</v>
      </c>
      <c r="L36" s="187">
        <f t="shared" si="4"/>
        <v>39</v>
      </c>
      <c r="M36" s="187">
        <v>216610</v>
      </c>
      <c r="N36" s="190">
        <f t="shared" si="5"/>
        <v>40</v>
      </c>
      <c r="O36" s="186">
        <v>530330</v>
      </c>
      <c r="P36" s="187">
        <f t="shared" si="6"/>
        <v>26</v>
      </c>
      <c r="Q36" s="187">
        <v>343850</v>
      </c>
      <c r="R36" s="187">
        <f t="shared" si="7"/>
        <v>37</v>
      </c>
      <c r="S36" s="187">
        <v>310610</v>
      </c>
      <c r="T36" s="190">
        <f t="shared" si="8"/>
        <v>40</v>
      </c>
    </row>
    <row r="37" spans="1:20" s="7" customFormat="1" ht="15" customHeight="1">
      <c r="A37" s="7">
        <v>1</v>
      </c>
      <c r="B37" s="268" t="s">
        <v>387</v>
      </c>
      <c r="C37" s="186">
        <v>199163</v>
      </c>
      <c r="D37" s="187">
        <f t="shared" si="0"/>
        <v>9</v>
      </c>
      <c r="E37" s="187">
        <v>157306</v>
      </c>
      <c r="F37" s="187">
        <f t="shared" si="1"/>
        <v>11</v>
      </c>
      <c r="G37" s="187">
        <v>147130</v>
      </c>
      <c r="H37" s="188">
        <f t="shared" si="2"/>
        <v>6</v>
      </c>
      <c r="I37" s="189">
        <v>448783</v>
      </c>
      <c r="J37" s="187">
        <f t="shared" si="3"/>
        <v>9</v>
      </c>
      <c r="K37" s="187">
        <v>292370</v>
      </c>
      <c r="L37" s="187">
        <f t="shared" si="4"/>
        <v>10</v>
      </c>
      <c r="M37" s="187">
        <v>262130</v>
      </c>
      <c r="N37" s="190">
        <f t="shared" si="5"/>
        <v>8</v>
      </c>
      <c r="O37" s="186">
        <v>587850</v>
      </c>
      <c r="P37" s="187">
        <f t="shared" si="6"/>
        <v>8</v>
      </c>
      <c r="Q37" s="187">
        <v>407370</v>
      </c>
      <c r="R37" s="187">
        <f t="shared" si="7"/>
        <v>8</v>
      </c>
      <c r="S37" s="187">
        <v>377130</v>
      </c>
      <c r="T37" s="190">
        <f t="shared" si="8"/>
        <v>8</v>
      </c>
    </row>
    <row r="38" spans="1:20" s="7" customFormat="1" ht="15" customHeight="1">
      <c r="A38" s="7">
        <v>1</v>
      </c>
      <c r="B38" s="268" t="s">
        <v>427</v>
      </c>
      <c r="C38" s="186">
        <v>190370</v>
      </c>
      <c r="D38" s="187">
        <f t="shared" si="0"/>
        <v>15</v>
      </c>
      <c r="E38" s="187">
        <v>158556</v>
      </c>
      <c r="F38" s="187">
        <f t="shared" si="1"/>
        <v>10</v>
      </c>
      <c r="G38" s="187">
        <v>143340</v>
      </c>
      <c r="H38" s="188">
        <f t="shared" si="2"/>
        <v>13</v>
      </c>
      <c r="I38" s="189">
        <v>425950</v>
      </c>
      <c r="J38" s="187">
        <f t="shared" si="3"/>
        <v>15</v>
      </c>
      <c r="K38" s="187">
        <v>293100</v>
      </c>
      <c r="L38" s="187">
        <f t="shared" si="4"/>
        <v>8</v>
      </c>
      <c r="M38" s="187">
        <v>257340</v>
      </c>
      <c r="N38" s="190">
        <f t="shared" si="5"/>
        <v>11</v>
      </c>
      <c r="O38" s="186">
        <v>562950</v>
      </c>
      <c r="P38" s="187">
        <f t="shared" si="6"/>
        <v>17</v>
      </c>
      <c r="Q38" s="187">
        <v>407100</v>
      </c>
      <c r="R38" s="187">
        <f t="shared" si="7"/>
        <v>9</v>
      </c>
      <c r="S38" s="187">
        <v>371340</v>
      </c>
      <c r="T38" s="190">
        <f t="shared" si="8"/>
        <v>10</v>
      </c>
    </row>
    <row r="39" spans="1:20" s="7" customFormat="1" ht="15" customHeight="1">
      <c r="A39" s="7">
        <v>1</v>
      </c>
      <c r="B39" s="268" t="s">
        <v>393</v>
      </c>
      <c r="C39" s="186">
        <v>211205</v>
      </c>
      <c r="D39" s="187">
        <f t="shared" si="0"/>
        <v>3</v>
      </c>
      <c r="E39" s="187">
        <v>169690</v>
      </c>
      <c r="F39" s="187">
        <f t="shared" si="1"/>
        <v>4</v>
      </c>
      <c r="G39" s="187">
        <v>152454</v>
      </c>
      <c r="H39" s="188">
        <f t="shared" si="2"/>
        <v>4</v>
      </c>
      <c r="I39" s="189">
        <v>470425</v>
      </c>
      <c r="J39" s="187">
        <f t="shared" si="3"/>
        <v>3</v>
      </c>
      <c r="K39" s="187">
        <v>310514</v>
      </c>
      <c r="L39" s="187">
        <f t="shared" si="4"/>
        <v>5</v>
      </c>
      <c r="M39" s="187">
        <v>270654</v>
      </c>
      <c r="N39" s="190">
        <f t="shared" si="5"/>
        <v>5</v>
      </c>
      <c r="O39" s="186">
        <v>615925</v>
      </c>
      <c r="P39" s="187">
        <f t="shared" si="6"/>
        <v>3</v>
      </c>
      <c r="Q39" s="187">
        <v>428714</v>
      </c>
      <c r="R39" s="187">
        <f t="shared" si="7"/>
        <v>5</v>
      </c>
      <c r="S39" s="187">
        <v>388854</v>
      </c>
      <c r="T39" s="190">
        <f t="shared" si="8"/>
        <v>5</v>
      </c>
    </row>
    <row r="40" spans="1:20" s="7" customFormat="1" ht="15" customHeight="1">
      <c r="A40" s="7">
        <v>1</v>
      </c>
      <c r="B40" s="268" t="s">
        <v>428</v>
      </c>
      <c r="C40" s="186">
        <v>188200</v>
      </c>
      <c r="D40" s="187">
        <f t="shared" si="0"/>
        <v>21</v>
      </c>
      <c r="E40" s="187">
        <v>152500</v>
      </c>
      <c r="F40" s="187">
        <f t="shared" si="1"/>
        <v>18</v>
      </c>
      <c r="G40" s="187">
        <v>138200</v>
      </c>
      <c r="H40" s="188">
        <f t="shared" si="2"/>
        <v>18</v>
      </c>
      <c r="I40" s="189">
        <v>422800</v>
      </c>
      <c r="J40" s="187">
        <f t="shared" si="3"/>
        <v>18</v>
      </c>
      <c r="K40" s="187">
        <v>285400</v>
      </c>
      <c r="L40" s="187">
        <f t="shared" si="4"/>
        <v>16</v>
      </c>
      <c r="M40" s="187">
        <v>252200</v>
      </c>
      <c r="N40" s="190">
        <f t="shared" si="5"/>
        <v>13</v>
      </c>
      <c r="O40" s="186">
        <v>562800</v>
      </c>
      <c r="P40" s="187">
        <f t="shared" si="6"/>
        <v>18</v>
      </c>
      <c r="Q40" s="187">
        <v>399400</v>
      </c>
      <c r="R40" s="187">
        <f t="shared" si="7"/>
        <v>15</v>
      </c>
      <c r="S40" s="187">
        <v>366200</v>
      </c>
      <c r="T40" s="190">
        <f t="shared" si="8"/>
        <v>14</v>
      </c>
    </row>
    <row r="41" spans="1:20" s="7" customFormat="1" ht="14.25" customHeight="1">
      <c r="A41" s="7">
        <v>1</v>
      </c>
      <c r="B41" s="268" t="s">
        <v>429</v>
      </c>
      <c r="C41" s="186">
        <v>193000</v>
      </c>
      <c r="D41" s="187">
        <f t="shared" si="0"/>
        <v>14</v>
      </c>
      <c r="E41" s="187">
        <v>156700</v>
      </c>
      <c r="F41" s="187">
        <f t="shared" si="1"/>
        <v>13</v>
      </c>
      <c r="G41" s="187">
        <v>144400</v>
      </c>
      <c r="H41" s="188">
        <f t="shared" si="2"/>
        <v>11</v>
      </c>
      <c r="I41" s="189">
        <v>433900</v>
      </c>
      <c r="J41" s="187">
        <f t="shared" si="3"/>
        <v>11</v>
      </c>
      <c r="K41" s="187">
        <v>291900</v>
      </c>
      <c r="L41" s="187">
        <f t="shared" si="4"/>
        <v>11</v>
      </c>
      <c r="M41" s="187">
        <v>259600</v>
      </c>
      <c r="N41" s="190">
        <f t="shared" si="5"/>
        <v>9</v>
      </c>
      <c r="O41" s="186">
        <v>579000</v>
      </c>
      <c r="P41" s="187">
        <f t="shared" si="6"/>
        <v>11</v>
      </c>
      <c r="Q41" s="187">
        <v>407100</v>
      </c>
      <c r="R41" s="187">
        <f t="shared" si="7"/>
        <v>9</v>
      </c>
      <c r="S41" s="187">
        <v>374800</v>
      </c>
      <c r="T41" s="190">
        <f t="shared" si="8"/>
        <v>9</v>
      </c>
    </row>
    <row r="42" spans="1:20" s="582" customFormat="1" ht="15" customHeight="1">
      <c r="A42" s="581">
        <v>1</v>
      </c>
      <c r="B42" s="155" t="s">
        <v>430</v>
      </c>
      <c r="C42" s="186">
        <v>193700</v>
      </c>
      <c r="D42" s="187">
        <f t="shared" si="0"/>
        <v>12</v>
      </c>
      <c r="E42" s="187">
        <v>173300</v>
      </c>
      <c r="F42" s="187">
        <f t="shared" si="1"/>
        <v>3</v>
      </c>
      <c r="G42" s="187">
        <v>159700</v>
      </c>
      <c r="H42" s="188">
        <f t="shared" si="2"/>
        <v>2</v>
      </c>
      <c r="I42" s="189">
        <v>433600</v>
      </c>
      <c r="J42" s="187">
        <f t="shared" si="3"/>
        <v>12</v>
      </c>
      <c r="K42" s="187">
        <v>322500</v>
      </c>
      <c r="L42" s="187">
        <f t="shared" si="4"/>
        <v>3</v>
      </c>
      <c r="M42" s="187">
        <v>286900</v>
      </c>
      <c r="N42" s="190">
        <f t="shared" si="5"/>
        <v>3</v>
      </c>
      <c r="O42" s="186">
        <v>573600</v>
      </c>
      <c r="P42" s="187">
        <f t="shared" si="6"/>
        <v>13</v>
      </c>
      <c r="Q42" s="187">
        <v>449700</v>
      </c>
      <c r="R42" s="187">
        <f t="shared" si="7"/>
        <v>3</v>
      </c>
      <c r="S42" s="187">
        <v>414100</v>
      </c>
      <c r="T42" s="190">
        <f t="shared" si="8"/>
        <v>3</v>
      </c>
    </row>
    <row r="43" spans="1:20" s="7" customFormat="1" ht="15" customHeight="1">
      <c r="A43" s="7">
        <v>1</v>
      </c>
      <c r="B43" s="268" t="s">
        <v>431</v>
      </c>
      <c r="C43" s="186">
        <v>180330</v>
      </c>
      <c r="D43" s="187">
        <f t="shared" si="0"/>
        <v>26</v>
      </c>
      <c r="E43" s="187">
        <v>150860</v>
      </c>
      <c r="F43" s="187">
        <f t="shared" si="1"/>
        <v>22</v>
      </c>
      <c r="G43" s="187">
        <v>137380</v>
      </c>
      <c r="H43" s="188">
        <f t="shared" si="2"/>
        <v>19</v>
      </c>
      <c r="I43" s="189">
        <v>404880</v>
      </c>
      <c r="J43" s="187">
        <f t="shared" si="3"/>
        <v>25</v>
      </c>
      <c r="K43" s="187">
        <v>283480</v>
      </c>
      <c r="L43" s="187">
        <f t="shared" si="4"/>
        <v>19</v>
      </c>
      <c r="M43" s="187">
        <v>251380</v>
      </c>
      <c r="N43" s="190">
        <f t="shared" si="5"/>
        <v>16</v>
      </c>
      <c r="O43" s="186">
        <v>462910</v>
      </c>
      <c r="P43" s="187">
        <f t="shared" si="6"/>
        <v>38</v>
      </c>
      <c r="Q43" s="187">
        <v>371510</v>
      </c>
      <c r="R43" s="187">
        <f t="shared" si="7"/>
        <v>25</v>
      </c>
      <c r="S43" s="187">
        <v>364410</v>
      </c>
      <c r="T43" s="190">
        <f t="shared" si="8"/>
        <v>15</v>
      </c>
    </row>
    <row r="44" spans="1:20" s="7" customFormat="1" ht="15" customHeight="1">
      <c r="A44" s="7">
        <v>1</v>
      </c>
      <c r="B44" s="268" t="s">
        <v>432</v>
      </c>
      <c r="C44" s="186">
        <v>201300</v>
      </c>
      <c r="D44" s="187">
        <f t="shared" si="0"/>
        <v>8</v>
      </c>
      <c r="E44" s="187">
        <v>167900</v>
      </c>
      <c r="F44" s="187">
        <f t="shared" si="1"/>
        <v>5</v>
      </c>
      <c r="G44" s="187">
        <v>152300</v>
      </c>
      <c r="H44" s="188">
        <f t="shared" si="2"/>
        <v>5</v>
      </c>
      <c r="I44" s="189">
        <v>453500</v>
      </c>
      <c r="J44" s="187">
        <f t="shared" si="3"/>
        <v>8</v>
      </c>
      <c r="K44" s="187">
        <v>317200</v>
      </c>
      <c r="L44" s="187">
        <f t="shared" si="4"/>
        <v>4</v>
      </c>
      <c r="M44" s="187">
        <v>281300</v>
      </c>
      <c r="N44" s="190">
        <f t="shared" si="5"/>
        <v>4</v>
      </c>
      <c r="O44" s="186">
        <v>607500</v>
      </c>
      <c r="P44" s="187">
        <f t="shared" si="6"/>
        <v>4</v>
      </c>
      <c r="Q44" s="187">
        <v>446200</v>
      </c>
      <c r="R44" s="187">
        <f t="shared" si="7"/>
        <v>4</v>
      </c>
      <c r="S44" s="187">
        <v>410300</v>
      </c>
      <c r="T44" s="190">
        <f t="shared" si="8"/>
        <v>4</v>
      </c>
    </row>
    <row r="45" spans="1:20" s="7" customFormat="1" ht="15" customHeight="1">
      <c r="A45" s="7">
        <v>1</v>
      </c>
      <c r="B45" s="268" t="s">
        <v>394</v>
      </c>
      <c r="C45" s="186">
        <v>166670</v>
      </c>
      <c r="D45" s="187">
        <f t="shared" si="0"/>
        <v>36</v>
      </c>
      <c r="E45" s="187">
        <v>137070</v>
      </c>
      <c r="F45" s="187">
        <f t="shared" si="1"/>
        <v>36</v>
      </c>
      <c r="G45" s="187">
        <v>125910</v>
      </c>
      <c r="H45" s="188">
        <f t="shared" si="2"/>
        <v>36</v>
      </c>
      <c r="I45" s="189">
        <v>371430</v>
      </c>
      <c r="J45" s="187">
        <f t="shared" si="3"/>
        <v>36</v>
      </c>
      <c r="K45" s="187">
        <v>256160</v>
      </c>
      <c r="L45" s="187">
        <f t="shared" si="4"/>
        <v>34</v>
      </c>
      <c r="M45" s="187">
        <v>227810</v>
      </c>
      <c r="N45" s="190">
        <f t="shared" si="5"/>
        <v>34</v>
      </c>
      <c r="O45" s="186">
        <v>449530</v>
      </c>
      <c r="P45" s="187">
        <f t="shared" si="6"/>
        <v>40</v>
      </c>
      <c r="Q45" s="187">
        <v>328540</v>
      </c>
      <c r="R45" s="187">
        <f t="shared" si="7"/>
        <v>41</v>
      </c>
      <c r="S45" s="187">
        <v>312330</v>
      </c>
      <c r="T45" s="190">
        <f t="shared" si="8"/>
        <v>39</v>
      </c>
    </row>
    <row r="46" spans="1:20" s="7" customFormat="1" ht="15" customHeight="1">
      <c r="A46" s="7">
        <v>1</v>
      </c>
      <c r="B46" s="268" t="s">
        <v>395</v>
      </c>
      <c r="C46" s="186">
        <v>169940</v>
      </c>
      <c r="D46" s="187">
        <f t="shared" si="0"/>
        <v>34</v>
      </c>
      <c r="E46" s="187">
        <v>144890</v>
      </c>
      <c r="F46" s="187">
        <f t="shared" si="1"/>
        <v>27</v>
      </c>
      <c r="G46" s="187">
        <v>130230</v>
      </c>
      <c r="H46" s="188">
        <f t="shared" si="2"/>
        <v>28</v>
      </c>
      <c r="I46" s="189">
        <v>401320</v>
      </c>
      <c r="J46" s="187">
        <f t="shared" si="3"/>
        <v>27</v>
      </c>
      <c r="K46" s="187">
        <v>263440</v>
      </c>
      <c r="L46" s="187">
        <f t="shared" si="4"/>
        <v>29</v>
      </c>
      <c r="M46" s="187">
        <v>229130</v>
      </c>
      <c r="N46" s="190">
        <f t="shared" si="5"/>
        <v>32</v>
      </c>
      <c r="O46" s="186">
        <v>526820</v>
      </c>
      <c r="P46" s="187">
        <f t="shared" si="6"/>
        <v>28</v>
      </c>
      <c r="Q46" s="187">
        <v>362340</v>
      </c>
      <c r="R46" s="187">
        <f t="shared" si="7"/>
        <v>30</v>
      </c>
      <c r="S46" s="187">
        <v>328030</v>
      </c>
      <c r="T46" s="190">
        <f t="shared" si="8"/>
        <v>34</v>
      </c>
    </row>
    <row r="47" spans="1:20" s="7" customFormat="1" ht="15" customHeight="1">
      <c r="A47" s="7">
        <v>1</v>
      </c>
      <c r="B47" s="268" t="s">
        <v>433</v>
      </c>
      <c r="C47" s="186">
        <v>166845</v>
      </c>
      <c r="D47" s="187">
        <f t="shared" si="0"/>
        <v>35</v>
      </c>
      <c r="E47" s="187">
        <v>143186</v>
      </c>
      <c r="F47" s="187">
        <f t="shared" si="1"/>
        <v>30</v>
      </c>
      <c r="G47" s="187">
        <v>132400</v>
      </c>
      <c r="H47" s="188">
        <f t="shared" si="2"/>
        <v>26</v>
      </c>
      <c r="I47" s="189">
        <v>370320</v>
      </c>
      <c r="J47" s="187">
        <f t="shared" si="3"/>
        <v>37</v>
      </c>
      <c r="K47" s="187">
        <v>254740</v>
      </c>
      <c r="L47" s="187">
        <f t="shared" si="4"/>
        <v>35</v>
      </c>
      <c r="M47" s="187">
        <v>223400</v>
      </c>
      <c r="N47" s="190">
        <f t="shared" si="5"/>
        <v>36</v>
      </c>
      <c r="O47" s="186">
        <v>481320</v>
      </c>
      <c r="P47" s="187">
        <f t="shared" si="6"/>
        <v>37</v>
      </c>
      <c r="Q47" s="187">
        <v>345740</v>
      </c>
      <c r="R47" s="187">
        <f t="shared" si="7"/>
        <v>36</v>
      </c>
      <c r="S47" s="187">
        <v>314400</v>
      </c>
      <c r="T47" s="190">
        <f t="shared" si="8"/>
        <v>38</v>
      </c>
    </row>
    <row r="48" spans="1:20" s="7" customFormat="1" ht="15" customHeight="1">
      <c r="A48" s="7">
        <v>1</v>
      </c>
      <c r="B48" s="268" t="s">
        <v>434</v>
      </c>
      <c r="C48" s="186">
        <v>202470</v>
      </c>
      <c r="D48" s="187">
        <f t="shared" si="0"/>
        <v>7</v>
      </c>
      <c r="E48" s="187">
        <v>159630</v>
      </c>
      <c r="F48" s="187">
        <f t="shared" si="1"/>
        <v>8</v>
      </c>
      <c r="G48" s="187">
        <v>145000</v>
      </c>
      <c r="H48" s="188">
        <f t="shared" si="2"/>
        <v>10</v>
      </c>
      <c r="I48" s="189">
        <v>455300</v>
      </c>
      <c r="J48" s="187">
        <f t="shared" si="3"/>
        <v>7</v>
      </c>
      <c r="K48" s="187">
        <v>297450</v>
      </c>
      <c r="L48" s="187">
        <f t="shared" si="4"/>
        <v>7</v>
      </c>
      <c r="M48" s="187">
        <v>262600</v>
      </c>
      <c r="N48" s="190">
        <f t="shared" si="5"/>
        <v>7</v>
      </c>
      <c r="O48" s="186">
        <v>604750</v>
      </c>
      <c r="P48" s="187">
        <f t="shared" si="6"/>
        <v>5</v>
      </c>
      <c r="Q48" s="187">
        <v>415050</v>
      </c>
      <c r="R48" s="187">
        <f t="shared" si="7"/>
        <v>7</v>
      </c>
      <c r="S48" s="187">
        <v>380200</v>
      </c>
      <c r="T48" s="190">
        <f t="shared" si="8"/>
        <v>7</v>
      </c>
    </row>
    <row r="49" spans="1:20" s="7" customFormat="1" ht="13.5" customHeight="1" thickBot="1">
      <c r="A49" s="7">
        <v>1</v>
      </c>
      <c r="B49" s="583" t="s">
        <v>396</v>
      </c>
      <c r="C49" s="584">
        <v>197990</v>
      </c>
      <c r="D49" s="585">
        <f t="shared" si="0"/>
        <v>10</v>
      </c>
      <c r="E49" s="585">
        <v>154547</v>
      </c>
      <c r="F49" s="585">
        <f t="shared" si="1"/>
        <v>16</v>
      </c>
      <c r="G49" s="585">
        <v>126771</v>
      </c>
      <c r="H49" s="586">
        <f t="shared" si="2"/>
        <v>34</v>
      </c>
      <c r="I49" s="587">
        <v>401102</v>
      </c>
      <c r="J49" s="585">
        <f t="shared" si="3"/>
        <v>28</v>
      </c>
      <c r="K49" s="585">
        <v>281179</v>
      </c>
      <c r="L49" s="585">
        <f t="shared" si="4"/>
        <v>22</v>
      </c>
      <c r="M49" s="585">
        <v>246459</v>
      </c>
      <c r="N49" s="588">
        <f t="shared" si="5"/>
        <v>21</v>
      </c>
      <c r="O49" s="584">
        <v>583510</v>
      </c>
      <c r="P49" s="585">
        <f t="shared" si="6"/>
        <v>9</v>
      </c>
      <c r="Q49" s="585">
        <v>386879</v>
      </c>
      <c r="R49" s="585">
        <f t="shared" si="7"/>
        <v>23</v>
      </c>
      <c r="S49" s="585">
        <v>352159</v>
      </c>
      <c r="T49" s="588">
        <f t="shared" si="8"/>
        <v>23</v>
      </c>
    </row>
    <row r="50" spans="1:20" s="178" customFormat="1" ht="15" thickBot="1">
      <c r="A50" s="178">
        <f>SUM(A7:A49)</f>
        <v>43</v>
      </c>
      <c r="B50" s="172" t="s">
        <v>445</v>
      </c>
      <c r="C50" s="173">
        <f>AVERAGE(C7:C49)</f>
        <v>183022.11627906977</v>
      </c>
      <c r="D50" s="174"/>
      <c r="E50" s="174">
        <f aca="true" t="shared" si="9" ref="E50:S50">AVERAGE(E7:E49)</f>
        <v>149499.81395348837</v>
      </c>
      <c r="F50" s="174"/>
      <c r="G50" s="174">
        <f t="shared" si="9"/>
        <v>135731.7441860465</v>
      </c>
      <c r="H50" s="175"/>
      <c r="I50" s="176">
        <f t="shared" si="9"/>
        <v>410902.18604651163</v>
      </c>
      <c r="J50" s="174"/>
      <c r="K50" s="174">
        <f t="shared" si="9"/>
        <v>276815.6976744186</v>
      </c>
      <c r="L50" s="174"/>
      <c r="M50" s="174">
        <f t="shared" si="9"/>
        <v>243274.9534883721</v>
      </c>
      <c r="N50" s="177"/>
      <c r="O50" s="173">
        <f t="shared" si="9"/>
        <v>535280.0930232558</v>
      </c>
      <c r="P50" s="174"/>
      <c r="Q50" s="174">
        <f t="shared" si="9"/>
        <v>382311.27906976745</v>
      </c>
      <c r="R50" s="174"/>
      <c r="S50" s="174">
        <f t="shared" si="9"/>
        <v>349813.5581395349</v>
      </c>
      <c r="T50" s="177"/>
    </row>
    <row r="51" spans="2:20" ht="13.5" customHeight="1">
      <c r="B51" s="18"/>
      <c r="C51" s="680" t="s">
        <v>87</v>
      </c>
      <c r="D51" s="681"/>
      <c r="E51" s="681"/>
      <c r="F51" s="681"/>
      <c r="G51" s="681"/>
      <c r="H51" s="681"/>
      <c r="I51" s="682"/>
      <c r="J51" s="682"/>
      <c r="K51" s="682"/>
      <c r="L51" s="682"/>
      <c r="M51" s="682"/>
      <c r="N51" s="682"/>
      <c r="O51" s="682"/>
      <c r="P51" s="682"/>
      <c r="Q51" s="682"/>
      <c r="R51" s="682"/>
      <c r="S51" s="682"/>
      <c r="T51" s="15"/>
    </row>
    <row r="52" spans="3:19" ht="13.5">
      <c r="C52" s="679"/>
      <c r="D52" s="679"/>
      <c r="E52" s="679"/>
      <c r="F52" s="679"/>
      <c r="G52" s="679"/>
      <c r="H52" s="679"/>
      <c r="I52" s="679"/>
      <c r="J52" s="679"/>
      <c r="K52" s="679"/>
      <c r="L52" s="679"/>
      <c r="M52" s="679"/>
      <c r="N52" s="679"/>
      <c r="O52" s="679"/>
      <c r="P52" s="679"/>
      <c r="Q52" s="679"/>
      <c r="R52" s="679"/>
      <c r="S52" s="679"/>
    </row>
  </sheetData>
  <sheetProtection/>
  <mergeCells count="11">
    <mergeCell ref="I5:M5"/>
    <mergeCell ref="A5:A6"/>
    <mergeCell ref="C52:S52"/>
    <mergeCell ref="C51:S51"/>
    <mergeCell ref="O4:V4"/>
    <mergeCell ref="C1:T1"/>
    <mergeCell ref="O5:S5"/>
    <mergeCell ref="C2:O2"/>
    <mergeCell ref="C3:M3"/>
    <mergeCell ref="C4:M4"/>
    <mergeCell ref="C5:G5"/>
  </mergeCells>
  <printOptions/>
  <pageMargins left="0.88" right="0.1968503937007874" top="0.4724409448818898" bottom="0.2755905511811024" header="0.31496062992125984" footer="0.1968503937007874"/>
  <pageSetup horizontalDpi="300" verticalDpi="3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owner</cp:lastModifiedBy>
  <cp:lastPrinted>2014-02-03T09:43:10Z</cp:lastPrinted>
  <dcterms:created xsi:type="dcterms:W3CDTF">1997-06-14T14:31:14Z</dcterms:created>
  <dcterms:modified xsi:type="dcterms:W3CDTF">2014-02-03T09:43:16Z</dcterms:modified>
  <cp:category/>
  <cp:version/>
  <cp:contentType/>
  <cp:contentStatus/>
</cp:coreProperties>
</file>