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640" tabRatio="824" firstSheet="30" activeTab="32"/>
  </bookViews>
  <sheets>
    <sheet name="岸和田市" sheetId="1" r:id="rId1"/>
    <sheet name="貝塚市" sheetId="2" r:id="rId2"/>
    <sheet name="泉佐野市" sheetId="3" r:id="rId3"/>
    <sheet name="泉南市" sheetId="4" r:id="rId4"/>
    <sheet name="阪南市" sheetId="5" r:id="rId5"/>
    <sheet name="熊取町" sheetId="6" r:id="rId6"/>
    <sheet name="田尻町" sheetId="7" r:id="rId7"/>
    <sheet name="岬町" sheetId="8" r:id="rId8"/>
    <sheet name="泉大津市" sheetId="9" r:id="rId9"/>
    <sheet name="高石市" sheetId="10" r:id="rId10"/>
    <sheet name="和泉市" sheetId="11" r:id="rId11"/>
    <sheet name="忠岡町" sheetId="12" r:id="rId12"/>
    <sheet name="堺市" sheetId="13" r:id="rId13"/>
    <sheet name="大阪市" sheetId="14" r:id="rId14"/>
    <sheet name="豊中市" sheetId="15" r:id="rId15"/>
    <sheet name="池田市" sheetId="16" r:id="rId16"/>
    <sheet name="豊能町" sheetId="17" r:id="rId17"/>
    <sheet name="能勢町" sheetId="18" r:id="rId18"/>
    <sheet name="箕面市" sheetId="19" r:id="rId19"/>
    <sheet name="高槻市" sheetId="20" r:id="rId20"/>
    <sheet name="島本町" sheetId="21" r:id="rId21"/>
    <sheet name="茨木市" sheetId="22" r:id="rId22"/>
    <sheet name="吹田市" sheetId="23" r:id="rId23"/>
    <sheet name="摂津市" sheetId="24" r:id="rId24"/>
    <sheet name="守口市" sheetId="25" r:id="rId25"/>
    <sheet name="門真市" sheetId="26" r:id="rId26"/>
    <sheet name="大東市" sheetId="27" r:id="rId27"/>
    <sheet name="四條畷市" sheetId="28" r:id="rId28"/>
    <sheet name="寝屋川市" sheetId="29" r:id="rId29"/>
    <sheet name="枚方市" sheetId="30" r:id="rId30"/>
    <sheet name="交野市" sheetId="31" r:id="rId31"/>
    <sheet name="東大阪市" sheetId="32" r:id="rId32"/>
    <sheet name="八尾市" sheetId="33" r:id="rId33"/>
    <sheet name="柏原市" sheetId="34" r:id="rId34"/>
    <sheet name="松原市" sheetId="35" r:id="rId35"/>
    <sheet name="羽曳野市" sheetId="36" r:id="rId36"/>
    <sheet name="藤井寺市" sheetId="37" r:id="rId37"/>
    <sheet name="大阪狭山市" sheetId="38" r:id="rId38"/>
    <sheet name="富田林市" sheetId="39" r:id="rId39"/>
    <sheet name="太子町" sheetId="40" r:id="rId40"/>
    <sheet name="河南町" sheetId="41" r:id="rId41"/>
    <sheet name="千早赤阪村" sheetId="42" r:id="rId42"/>
    <sheet name="河内長野市" sheetId="43" r:id="rId43"/>
  </sheets>
  <definedNames/>
  <calcPr fullCalcOnLoad="1"/>
</workbook>
</file>

<file path=xl/sharedStrings.xml><?xml version="1.0" encoding="utf-8"?>
<sst xmlns="http://schemas.openxmlformats.org/spreadsheetml/2006/main" count="3656" uniqueCount="147">
  <si>
    <t>歳入合計</t>
  </si>
  <si>
    <t>国保料</t>
  </si>
  <si>
    <t>構成比</t>
  </si>
  <si>
    <t>使用料手数料</t>
  </si>
  <si>
    <t>国庫支出金</t>
  </si>
  <si>
    <t>療養給付費交付金</t>
  </si>
  <si>
    <t>府支出金</t>
  </si>
  <si>
    <t>共同事業交付金</t>
  </si>
  <si>
    <t>繰入金</t>
  </si>
  <si>
    <t>2001年度（決算）</t>
  </si>
  <si>
    <t>2002年度（決算）</t>
  </si>
  <si>
    <t>2003年度（決算）</t>
  </si>
  <si>
    <t>歳出合計</t>
  </si>
  <si>
    <t>総務費</t>
  </si>
  <si>
    <t>保険給付費</t>
  </si>
  <si>
    <t>老人保健拠出金</t>
  </si>
  <si>
    <t>介護納付金</t>
  </si>
  <si>
    <t>共同事業拠出金</t>
  </si>
  <si>
    <t>保健事業費</t>
  </si>
  <si>
    <t>公債費</t>
  </si>
  <si>
    <t>収支決算</t>
  </si>
  <si>
    <t>2002年度</t>
  </si>
  <si>
    <t>2003年度</t>
  </si>
  <si>
    <t>2001年度</t>
  </si>
  <si>
    <t>連合会支出金</t>
  </si>
  <si>
    <t>諸収入</t>
  </si>
  <si>
    <t>諸支出</t>
  </si>
  <si>
    <t>基金残高</t>
  </si>
  <si>
    <t>対歳出比</t>
  </si>
  <si>
    <t>2004年度</t>
  </si>
  <si>
    <t>基金積立金</t>
  </si>
  <si>
    <t>繰越金</t>
  </si>
  <si>
    <t>繰上充当金</t>
  </si>
  <si>
    <t>財産収入</t>
  </si>
  <si>
    <t>予備費</t>
  </si>
  <si>
    <t>その他</t>
  </si>
  <si>
    <t>一部負担金</t>
  </si>
  <si>
    <t>繰上充用金</t>
  </si>
  <si>
    <t>岸和田市国保事業会計（単位　千円）</t>
  </si>
  <si>
    <t>使用手数料</t>
  </si>
  <si>
    <t>直診勘定繰出金</t>
  </si>
  <si>
    <t>2004年度（決算）</t>
  </si>
  <si>
    <t>2005年度</t>
  </si>
  <si>
    <t>2004年度（決算）</t>
  </si>
  <si>
    <t>前年度繰上充用金</t>
  </si>
  <si>
    <t>2005年度（決算）</t>
  </si>
  <si>
    <t>2006年度</t>
  </si>
  <si>
    <t>2004年度</t>
  </si>
  <si>
    <t>2006年度（決算）</t>
  </si>
  <si>
    <t>2007年度</t>
  </si>
  <si>
    <t>諸収入</t>
  </si>
  <si>
    <t>2008年度</t>
  </si>
  <si>
    <t>前期高齢者交付金</t>
  </si>
  <si>
    <t>前期高齢者支援金</t>
  </si>
  <si>
    <t>後期高齢者支援金</t>
  </si>
  <si>
    <t>八尾市国保事業会計</t>
  </si>
  <si>
    <t>交野市国保事業会計</t>
  </si>
  <si>
    <t>2008年度（決算）</t>
  </si>
  <si>
    <t>2009年度</t>
  </si>
  <si>
    <t>2007年度（決算）</t>
  </si>
  <si>
    <t>2010年度</t>
  </si>
  <si>
    <t>繰上充当金</t>
  </si>
  <si>
    <t>保険給付費前年度比</t>
  </si>
  <si>
    <t>年度</t>
  </si>
  <si>
    <t>増減額</t>
  </si>
  <si>
    <t>比率</t>
  </si>
  <si>
    <t>2002年度(決算)</t>
  </si>
  <si>
    <t>2003年度(決算)</t>
  </si>
  <si>
    <t>2004年度(決算)</t>
  </si>
  <si>
    <t>2005年度(決算)</t>
  </si>
  <si>
    <t>2006年度(決算)</t>
  </si>
  <si>
    <t>2007年度(決算)</t>
  </si>
  <si>
    <t>2008年度(決算)</t>
  </si>
  <si>
    <t>共同事業拠出金額前年度比と交付金との差額</t>
  </si>
  <si>
    <t>交付金との差額</t>
  </si>
  <si>
    <t>国庫+府支出金</t>
  </si>
  <si>
    <t>前期高齢者給付金</t>
  </si>
  <si>
    <t>後期高齢者支援金</t>
  </si>
  <si>
    <t>前期高齢者納付金</t>
  </si>
  <si>
    <t>2010年度（予算）</t>
  </si>
  <si>
    <t>2009年度（決算）</t>
  </si>
  <si>
    <t>2010年度(予算)</t>
  </si>
  <si>
    <t>2009年度(決算)</t>
  </si>
  <si>
    <t>2010年度（予算）</t>
  </si>
  <si>
    <t>特定検診事業費</t>
  </si>
  <si>
    <t>2010年度（決算）</t>
  </si>
  <si>
    <t>前期高齢者納付金</t>
  </si>
  <si>
    <t>2010.05大阪社保協調査</t>
  </si>
  <si>
    <t>松原市国保事業会計</t>
  </si>
  <si>
    <t>大東市国保事業会計</t>
  </si>
  <si>
    <t>豊中市国保事業会計</t>
  </si>
  <si>
    <t>千早赤阪村国保事業会計</t>
  </si>
  <si>
    <t>繰上充当金</t>
  </si>
  <si>
    <t>貝塚市国保事業会計</t>
  </si>
  <si>
    <t>熊取町国保事業会計</t>
  </si>
  <si>
    <t>前期高齢者支援金</t>
  </si>
  <si>
    <t>後期高齢者納付金</t>
  </si>
  <si>
    <t>岬町国保事業会計</t>
  </si>
  <si>
    <t>泉南市国保事業会計</t>
  </si>
  <si>
    <t>泉佐野市国保事業会計</t>
  </si>
  <si>
    <t>田尻町国保事業会計</t>
  </si>
  <si>
    <t>保険事業費</t>
  </si>
  <si>
    <t>富田林市国保事業会計</t>
  </si>
  <si>
    <t>2010.10大阪社保協調査</t>
  </si>
  <si>
    <t>阪南市国保事業会計</t>
  </si>
  <si>
    <t>泉大津市国保事業会計</t>
  </si>
  <si>
    <t>和泉市国保事業会計</t>
  </si>
  <si>
    <t>高石市国保事業会計</t>
  </si>
  <si>
    <t>忠岡町国保事業会計</t>
  </si>
  <si>
    <t>堺市国保事業会計</t>
  </si>
  <si>
    <t>寝屋川市国保事業会計</t>
  </si>
  <si>
    <t>豊能町国保事業会計</t>
  </si>
  <si>
    <t>繰出金</t>
  </si>
  <si>
    <t>島本町国保事業会計</t>
  </si>
  <si>
    <t>前期高齢者交付金</t>
  </si>
  <si>
    <t>能勢町国保事業会計</t>
  </si>
  <si>
    <t>国保税</t>
  </si>
  <si>
    <t>池田市国保事業会計</t>
  </si>
  <si>
    <t>箕面市国保事業会計</t>
  </si>
  <si>
    <t>摂津市国保事業会計</t>
  </si>
  <si>
    <t>保健事業費</t>
  </si>
  <si>
    <t>繰上充当金その他</t>
  </si>
  <si>
    <t>茨木市国保事業会計</t>
  </si>
  <si>
    <t>高槻市国保事業会計</t>
  </si>
  <si>
    <t>吹田市国保事業会計</t>
  </si>
  <si>
    <t>大阪市国保事業会計</t>
  </si>
  <si>
    <t>河南町国保事業会計</t>
  </si>
  <si>
    <t>一部負担金他</t>
  </si>
  <si>
    <t>保険事業交付金</t>
  </si>
  <si>
    <t>保険事業拠出金</t>
  </si>
  <si>
    <t>枚方市国保事業会計</t>
  </si>
  <si>
    <t>四條畷市国保事業会計</t>
  </si>
  <si>
    <t>守口市国保事業会計</t>
  </si>
  <si>
    <t>財政共同交付金</t>
  </si>
  <si>
    <t>門真市国保事業会計</t>
  </si>
  <si>
    <t>利子配当</t>
  </si>
  <si>
    <t>東大阪市国保事業会計</t>
  </si>
  <si>
    <t>使用料手数料他</t>
  </si>
  <si>
    <t>柏原市国保事業会計</t>
  </si>
  <si>
    <t>太子町国保事業会計</t>
  </si>
  <si>
    <t>基金繰入金</t>
  </si>
  <si>
    <t>藤井寺市国保事業会計</t>
  </si>
  <si>
    <t>2010.05大阪社保協調査</t>
  </si>
  <si>
    <t>羽曳野市国保事業会計</t>
  </si>
  <si>
    <t>河内長野市国保事業会計</t>
  </si>
  <si>
    <t>大阪狭山市国保事業会計</t>
  </si>
  <si>
    <t>使用料手数料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</si>
</sst>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.0;[Red]\-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0" xfId="49" applyFont="1" applyBorder="1" applyAlignment="1">
      <alignment horizontal="right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2" fillId="0" borderId="19" xfId="49" applyFont="1" applyBorder="1" applyAlignment="1">
      <alignment vertical="center"/>
    </xf>
    <xf numFmtId="38" fontId="2" fillId="0" borderId="17" xfId="49" applyFont="1" applyBorder="1" applyAlignment="1">
      <alignment horizontal="right" vertical="center"/>
    </xf>
    <xf numFmtId="176" fontId="2" fillId="0" borderId="0" xfId="42" applyNumberFormat="1" applyFont="1" applyBorder="1" applyAlignment="1">
      <alignment vertical="center"/>
    </xf>
    <xf numFmtId="10" fontId="2" fillId="0" borderId="19" xfId="42" applyNumberFormat="1" applyFont="1" applyBorder="1" applyAlignment="1">
      <alignment vertical="center"/>
    </xf>
    <xf numFmtId="10" fontId="2" fillId="0" borderId="17" xfId="42" applyNumberFormat="1" applyFont="1" applyBorder="1" applyAlignment="1">
      <alignment vertical="center"/>
    </xf>
    <xf numFmtId="38" fontId="2" fillId="0" borderId="20" xfId="49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10" fontId="2" fillId="0" borderId="21" xfId="42" applyNumberFormat="1" applyFont="1" applyBorder="1" applyAlignment="1">
      <alignment horizontal="right"/>
    </xf>
    <xf numFmtId="10" fontId="2" fillId="0" borderId="19" xfId="42" applyNumberFormat="1" applyFont="1" applyBorder="1" applyAlignment="1">
      <alignment horizontal="right"/>
    </xf>
    <xf numFmtId="0" fontId="2" fillId="0" borderId="22" xfId="0" applyFont="1" applyBorder="1" applyAlignment="1">
      <alignment vertical="center"/>
    </xf>
    <xf numFmtId="176" fontId="2" fillId="0" borderId="23" xfId="42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8" fontId="2" fillId="0" borderId="21" xfId="49" applyFont="1" applyBorder="1" applyAlignment="1">
      <alignment horizontal="right"/>
    </xf>
    <xf numFmtId="38" fontId="2" fillId="0" borderId="25" xfId="49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0" borderId="27" xfId="49" applyFont="1" applyBorder="1" applyAlignment="1">
      <alignment horizontal="right" vertical="top" wrapText="1"/>
    </xf>
    <xf numFmtId="0" fontId="2" fillId="0" borderId="28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2" fillId="0" borderId="11" xfId="49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10" fontId="2" fillId="0" borderId="0" xfId="42" applyNumberFormat="1" applyFont="1" applyBorder="1" applyAlignment="1">
      <alignment vertical="center"/>
    </xf>
    <xf numFmtId="10" fontId="2" fillId="0" borderId="11" xfId="42" applyNumberFormat="1" applyFont="1" applyBorder="1" applyAlignment="1">
      <alignment vertical="center"/>
    </xf>
    <xf numFmtId="38" fontId="2" fillId="0" borderId="29" xfId="49" applyFont="1" applyBorder="1" applyAlignment="1">
      <alignment horizontal="right" vertical="top" wrapText="1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19" xfId="49" applyFont="1" applyBorder="1" applyAlignment="1">
      <alignment horizontal="right" vertical="center"/>
    </xf>
    <xf numFmtId="38" fontId="2" fillId="0" borderId="30" xfId="49" applyFont="1" applyBorder="1" applyAlignment="1">
      <alignment vertical="center"/>
    </xf>
    <xf numFmtId="38" fontId="2" fillId="0" borderId="31" xfId="49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176" fontId="2" fillId="0" borderId="19" xfId="42" applyNumberFormat="1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176" fontId="2" fillId="0" borderId="0" xfId="42" applyNumberFormat="1" applyFont="1" applyBorder="1" applyAlignment="1">
      <alignment vertical="center"/>
    </xf>
    <xf numFmtId="38" fontId="2" fillId="0" borderId="30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 shrinkToFit="1"/>
    </xf>
    <xf numFmtId="176" fontId="2" fillId="0" borderId="19" xfId="42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38" fontId="2" fillId="0" borderId="21" xfId="49" applyFont="1" applyBorder="1" applyAlignment="1">
      <alignment horizontal="right" vertical="center"/>
    </xf>
    <xf numFmtId="10" fontId="2" fillId="0" borderId="21" xfId="42" applyNumberFormat="1" applyFont="1" applyBorder="1" applyAlignment="1">
      <alignment horizontal="right" vertical="center"/>
    </xf>
    <xf numFmtId="10" fontId="2" fillId="0" borderId="19" xfId="42" applyNumberFormat="1" applyFont="1" applyBorder="1" applyAlignment="1">
      <alignment vertical="center"/>
    </xf>
    <xf numFmtId="10" fontId="2" fillId="0" borderId="19" xfId="42" applyNumberFormat="1" applyFont="1" applyBorder="1" applyAlignment="1">
      <alignment horizontal="right" vertical="center"/>
    </xf>
    <xf numFmtId="38" fontId="2" fillId="0" borderId="16" xfId="49" applyFont="1" applyBorder="1" applyAlignment="1">
      <alignment vertical="center"/>
    </xf>
    <xf numFmtId="10" fontId="2" fillId="0" borderId="17" xfId="42" applyNumberFormat="1" applyFont="1" applyBorder="1" applyAlignment="1">
      <alignment vertical="center"/>
    </xf>
    <xf numFmtId="38" fontId="2" fillId="0" borderId="25" xfId="49" applyFont="1" applyBorder="1" applyAlignment="1">
      <alignment horizontal="right" vertical="center"/>
    </xf>
    <xf numFmtId="176" fontId="2" fillId="0" borderId="30" xfId="42" applyNumberFormat="1" applyFont="1" applyBorder="1" applyAlignment="1">
      <alignment vertical="center"/>
    </xf>
    <xf numFmtId="38" fontId="2" fillId="0" borderId="30" xfId="49" applyFont="1" applyBorder="1" applyAlignment="1">
      <alignment horizontal="right" vertical="center"/>
    </xf>
    <xf numFmtId="10" fontId="2" fillId="0" borderId="30" xfId="42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17" xfId="42" applyNumberFormat="1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0" fontId="4" fillId="0" borderId="0" xfId="0" applyFont="1" applyAlignment="1">
      <alignment vertical="center"/>
    </xf>
    <xf numFmtId="38" fontId="2" fillId="0" borderId="25" xfId="49" applyFont="1" applyBorder="1" applyAlignment="1">
      <alignment vertical="center" wrapText="1"/>
    </xf>
    <xf numFmtId="38" fontId="2" fillId="0" borderId="27" xfId="49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37" xfId="49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0" fontId="2" fillId="0" borderId="0" xfId="42" applyNumberFormat="1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2" fillId="0" borderId="40" xfId="49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30" xfId="0" applyFont="1" applyBorder="1" applyAlignment="1">
      <alignment vertical="center"/>
    </xf>
    <xf numFmtId="176" fontId="2" fillId="0" borderId="11" xfId="42" applyNumberFormat="1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176" fontId="2" fillId="0" borderId="36" xfId="42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38" fontId="2" fillId="0" borderId="19" xfId="0" applyNumberFormat="1" applyFont="1" applyBorder="1" applyAlignment="1">
      <alignment vertical="center"/>
    </xf>
    <xf numFmtId="10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 wrapText="1"/>
    </xf>
    <xf numFmtId="10" fontId="2" fillId="0" borderId="19" xfId="42" applyNumberFormat="1" applyFont="1" applyBorder="1" applyAlignment="1">
      <alignment horizontal="center" vertical="center"/>
    </xf>
    <xf numFmtId="38" fontId="2" fillId="0" borderId="19" xfId="0" applyNumberFormat="1" applyFont="1" applyBorder="1" applyAlignment="1">
      <alignment vertical="center"/>
    </xf>
    <xf numFmtId="10" fontId="2" fillId="0" borderId="21" xfId="42" applyNumberFormat="1" applyFont="1" applyBorder="1" applyAlignment="1">
      <alignment vertical="center"/>
    </xf>
    <xf numFmtId="176" fontId="2" fillId="0" borderId="16" xfId="42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38" fontId="2" fillId="0" borderId="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2" fillId="0" borderId="30" xfId="49" applyFont="1" applyBorder="1" applyAlignment="1">
      <alignment vertical="center"/>
    </xf>
    <xf numFmtId="38" fontId="2" fillId="0" borderId="15" xfId="49" applyFont="1" applyBorder="1" applyAlignment="1">
      <alignment horizontal="center" vertical="center"/>
    </xf>
    <xf numFmtId="176" fontId="2" fillId="0" borderId="15" xfId="42" applyNumberFormat="1" applyFont="1" applyBorder="1" applyAlignment="1">
      <alignment horizontal="center" vertical="center"/>
    </xf>
    <xf numFmtId="10" fontId="2" fillId="0" borderId="30" xfId="0" applyNumberFormat="1" applyFont="1" applyBorder="1" applyAlignment="1">
      <alignment vertical="center"/>
    </xf>
    <xf numFmtId="10" fontId="2" fillId="0" borderId="30" xfId="42" applyNumberFormat="1" applyFont="1" applyBorder="1" applyAlignment="1">
      <alignment horizontal="right" vertical="center"/>
    </xf>
    <xf numFmtId="38" fontId="2" fillId="0" borderId="12" xfId="49" applyFont="1" applyBorder="1" applyAlignment="1">
      <alignment vertical="center"/>
    </xf>
    <xf numFmtId="176" fontId="2" fillId="0" borderId="36" xfId="4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40" xfId="0" applyBorder="1" applyAlignment="1">
      <alignment vertical="center"/>
    </xf>
    <xf numFmtId="38" fontId="2" fillId="0" borderId="27" xfId="49" applyFont="1" applyBorder="1" applyAlignment="1">
      <alignment horizontal="right" vertical="center"/>
    </xf>
    <xf numFmtId="38" fontId="2" fillId="0" borderId="11" xfId="49" applyFont="1" applyBorder="1" applyAlignment="1">
      <alignment vertical="center"/>
    </xf>
    <xf numFmtId="10" fontId="2" fillId="0" borderId="0" xfId="42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8" fontId="2" fillId="0" borderId="0" xfId="49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76" fontId="2" fillId="0" borderId="39" xfId="42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2" fillId="0" borderId="11" xfId="42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8" fontId="2" fillId="0" borderId="37" xfId="49" applyFont="1" applyBorder="1" applyAlignment="1">
      <alignment horizontal="right" vertical="center"/>
    </xf>
    <xf numFmtId="176" fontId="2" fillId="0" borderId="17" xfId="42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38" fontId="2" fillId="0" borderId="29" xfId="49" applyFont="1" applyBorder="1" applyAlignment="1">
      <alignment horizontal="right" vertical="center"/>
    </xf>
    <xf numFmtId="10" fontId="2" fillId="0" borderId="40" xfId="42" applyNumberFormat="1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0" xfId="42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0" fontId="2" fillId="0" borderId="19" xfId="49" applyNumberFormat="1" applyFont="1" applyBorder="1" applyAlignment="1">
      <alignment vertical="center"/>
    </xf>
    <xf numFmtId="0" fontId="2" fillId="0" borderId="0" xfId="49" applyNumberFormat="1" applyFont="1" applyBorder="1" applyAlignment="1">
      <alignment vertical="center"/>
    </xf>
    <xf numFmtId="10" fontId="2" fillId="0" borderId="44" xfId="42" applyNumberFormat="1" applyFont="1" applyBorder="1" applyAlignment="1">
      <alignment vertical="center"/>
    </xf>
    <xf numFmtId="38" fontId="2" fillId="0" borderId="29" xfId="49" applyFont="1" applyBorder="1" applyAlignment="1">
      <alignment horizontal="right" vertical="center" wrapText="1"/>
    </xf>
    <xf numFmtId="40" fontId="2" fillId="0" borderId="30" xfId="49" applyNumberFormat="1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6" fontId="2" fillId="0" borderId="30" xfId="42" applyNumberFormat="1" applyFont="1" applyFill="1" applyBorder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45" xfId="49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76" fontId="2" fillId="0" borderId="22" xfId="42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38" fontId="2" fillId="0" borderId="0" xfId="49" applyFont="1" applyBorder="1" applyAlignment="1">
      <alignment horizontal="center" vertical="center" shrinkToFit="1"/>
    </xf>
    <xf numFmtId="176" fontId="2" fillId="0" borderId="0" xfId="42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3" xfId="49" applyNumberFormat="1" applyFont="1" applyBorder="1" applyAlignment="1">
      <alignment vertical="center"/>
    </xf>
    <xf numFmtId="0" fontId="2" fillId="0" borderId="23" xfId="42" applyNumberFormat="1" applyFont="1" applyBorder="1" applyAlignment="1">
      <alignment vertical="center"/>
    </xf>
    <xf numFmtId="0" fontId="2" fillId="0" borderId="0" xfId="42" applyNumberFormat="1" applyFont="1" applyBorder="1" applyAlignment="1">
      <alignment horizontal="center" vertical="center" shrinkToFit="1"/>
    </xf>
    <xf numFmtId="38" fontId="2" fillId="0" borderId="46" xfId="49" applyFont="1" applyBorder="1" applyAlignment="1">
      <alignment horizontal="right" vertical="center"/>
    </xf>
    <xf numFmtId="38" fontId="2" fillId="0" borderId="31" xfId="49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2" fillId="0" borderId="0" xfId="49" applyNumberFormat="1" applyFont="1" applyBorder="1" applyAlignment="1">
      <alignment horizontal="right" vertical="center"/>
    </xf>
    <xf numFmtId="176" fontId="2" fillId="0" borderId="0" xfId="42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9" xfId="0" applyFont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48" xfId="0" applyFont="1" applyBorder="1" applyAlignment="1">
      <alignment vertical="center"/>
    </xf>
    <xf numFmtId="38" fontId="2" fillId="0" borderId="15" xfId="49" applyFont="1" applyBorder="1" applyAlignment="1">
      <alignment horizontal="center" vertical="center" shrinkToFit="1"/>
    </xf>
    <xf numFmtId="176" fontId="2" fillId="0" borderId="15" xfId="42" applyNumberFormat="1" applyFont="1" applyBorder="1" applyAlignment="1">
      <alignment horizontal="center" vertical="center" shrinkToFit="1"/>
    </xf>
    <xf numFmtId="38" fontId="2" fillId="0" borderId="21" xfId="49" applyFont="1" applyBorder="1" applyAlignment="1">
      <alignment horizontal="right" vertical="center" wrapText="1"/>
    </xf>
    <xf numFmtId="10" fontId="2" fillId="0" borderId="16" xfId="42" applyNumberFormat="1" applyFont="1" applyBorder="1" applyAlignment="1">
      <alignment vertical="center"/>
    </xf>
    <xf numFmtId="10" fontId="2" fillId="0" borderId="11" xfId="42" applyNumberFormat="1" applyFont="1" applyBorder="1" applyAlignment="1">
      <alignment vertical="center"/>
    </xf>
    <xf numFmtId="176" fontId="2" fillId="0" borderId="23" xfId="42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49" xfId="0" applyFont="1" applyBorder="1" applyAlignment="1">
      <alignment horizontal="center" vertical="center" shrinkToFit="1"/>
    </xf>
    <xf numFmtId="176" fontId="2" fillId="0" borderId="22" xfId="42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176" fontId="2" fillId="0" borderId="19" xfId="42" applyNumberFormat="1" applyFont="1" applyBorder="1" applyAlignment="1">
      <alignment horizontal="center" vertical="center" shrinkToFit="1"/>
    </xf>
    <xf numFmtId="0" fontId="2" fillId="0" borderId="23" xfId="42" applyNumberFormat="1" applyFont="1" applyBorder="1" applyAlignment="1">
      <alignment vertical="center"/>
    </xf>
    <xf numFmtId="176" fontId="2" fillId="0" borderId="21" xfId="42" applyNumberFormat="1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2" fillId="0" borderId="52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38" fontId="2" fillId="0" borderId="11" xfId="49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F1">
      <selection activeCell="P52" sqref="P52"/>
    </sheetView>
  </sheetViews>
  <sheetFormatPr defaultColWidth="9.00390625" defaultRowHeight="13.5"/>
  <cols>
    <col min="1" max="1" width="15.75390625" style="153" customWidth="1"/>
    <col min="2" max="2" width="16.125" style="105" customWidth="1"/>
    <col min="3" max="3" width="13.625" style="105" customWidth="1"/>
    <col min="4" max="4" width="7.625" style="105" customWidth="1"/>
    <col min="5" max="5" width="13.625" style="105" customWidth="1"/>
    <col min="6" max="6" width="7.75390625" style="105" customWidth="1"/>
    <col min="7" max="7" width="13.625" style="105" customWidth="1"/>
    <col min="8" max="8" width="7.625" style="105" customWidth="1"/>
    <col min="9" max="9" width="13.625" style="105" customWidth="1"/>
    <col min="10" max="10" width="7.625" style="105" customWidth="1"/>
    <col min="11" max="11" width="13.625" style="105" customWidth="1"/>
    <col min="12" max="12" width="7.625" style="105" customWidth="1"/>
    <col min="13" max="13" width="13.625" style="105" customWidth="1"/>
    <col min="14" max="14" width="7.625" style="105" customWidth="1"/>
    <col min="15" max="15" width="13.625" style="105" customWidth="1"/>
    <col min="16" max="16" width="7.625" style="105" customWidth="1"/>
    <col min="17" max="17" width="10.125" style="105" bestFit="1" customWidth="1"/>
    <col min="18" max="18" width="9.00390625" style="105" customWidth="1"/>
    <col min="19" max="19" width="9.25390625" style="105" bestFit="1" customWidth="1"/>
    <col min="20" max="16384" width="9.00390625" style="105" customWidth="1"/>
  </cols>
  <sheetData>
    <row r="1" spans="2:7" ht="30.75" customHeight="1">
      <c r="B1" s="129" t="s">
        <v>38</v>
      </c>
      <c r="G1" s="144" t="s">
        <v>87</v>
      </c>
    </row>
    <row r="2" spans="1:16" ht="18" thickBot="1">
      <c r="A2" s="50"/>
      <c r="B2" s="165" t="s">
        <v>0</v>
      </c>
      <c r="C2" s="3"/>
      <c r="D2" s="3"/>
      <c r="E2" s="3"/>
      <c r="F2" s="3"/>
      <c r="G2" s="3"/>
      <c r="H2" s="3"/>
      <c r="I2" s="5"/>
      <c r="J2" s="5"/>
      <c r="K2" s="8"/>
      <c r="L2" s="8"/>
      <c r="M2" s="5"/>
      <c r="N2" s="5"/>
      <c r="O2" s="8"/>
      <c r="P2" s="101"/>
    </row>
    <row r="3" spans="1:16" ht="15" customHeight="1" thickBot="1" thickTop="1">
      <c r="A3" s="51"/>
      <c r="B3" s="53"/>
      <c r="C3" s="9" t="s">
        <v>1</v>
      </c>
      <c r="D3" s="10" t="s">
        <v>2</v>
      </c>
      <c r="E3" s="11" t="s">
        <v>3</v>
      </c>
      <c r="F3" s="16" t="s">
        <v>2</v>
      </c>
      <c r="G3" s="16" t="s">
        <v>4</v>
      </c>
      <c r="H3" s="16" t="s">
        <v>2</v>
      </c>
      <c r="I3" s="109" t="s">
        <v>5</v>
      </c>
      <c r="J3" s="16" t="s">
        <v>2</v>
      </c>
      <c r="K3" s="16" t="s">
        <v>6</v>
      </c>
      <c r="L3" s="16" t="s">
        <v>2</v>
      </c>
      <c r="M3" s="55" t="s">
        <v>7</v>
      </c>
      <c r="N3" s="11" t="s">
        <v>2</v>
      </c>
      <c r="O3" s="102" t="s">
        <v>52</v>
      </c>
      <c r="P3" s="11" t="s">
        <v>2</v>
      </c>
    </row>
    <row r="4" spans="1:16" ht="15" customHeight="1" thickTop="1">
      <c r="A4" s="162" t="s">
        <v>9</v>
      </c>
      <c r="B4" s="24">
        <v>16140635712</v>
      </c>
      <c r="C4" s="22">
        <v>5644521350</v>
      </c>
      <c r="D4" s="74">
        <f aca="true" t="shared" si="0" ref="D4:D13">C4/B4</f>
        <v>0.3497087382873956</v>
      </c>
      <c r="E4" s="75">
        <v>0</v>
      </c>
      <c r="F4" s="80">
        <f aca="true" t="shared" si="1" ref="F4:F13">E4/B4</f>
        <v>0</v>
      </c>
      <c r="G4" s="69">
        <v>6193777453</v>
      </c>
      <c r="H4" s="74">
        <f aca="true" t="shared" si="2" ref="H4:H13">G4/B4</f>
        <v>0.38373813544376956</v>
      </c>
      <c r="I4" s="69">
        <v>2410464665</v>
      </c>
      <c r="J4" s="71">
        <f aca="true" t="shared" si="3" ref="J4:J13">I4/B4</f>
        <v>0.14934137093546468</v>
      </c>
      <c r="K4" s="24">
        <v>79635424</v>
      </c>
      <c r="L4" s="71">
        <f aca="true" t="shared" si="4" ref="L4:L13">K4/B4</f>
        <v>0.004933846808821404</v>
      </c>
      <c r="M4" s="24">
        <v>204633752</v>
      </c>
      <c r="N4" s="71">
        <f aca="true" t="shared" si="5" ref="N4:N13">M4/B4</f>
        <v>0.012678171767910104</v>
      </c>
      <c r="O4" s="24"/>
      <c r="P4" s="71"/>
    </row>
    <row r="5" spans="1:16" ht="15" customHeight="1">
      <c r="A5" s="149" t="s">
        <v>10</v>
      </c>
      <c r="B5" s="13">
        <v>15705740085</v>
      </c>
      <c r="C5" s="88">
        <v>5742909579</v>
      </c>
      <c r="D5" s="74">
        <f t="shared" si="0"/>
        <v>0.3656567311008063</v>
      </c>
      <c r="E5" s="18">
        <v>0</v>
      </c>
      <c r="F5" s="80">
        <f t="shared" si="1"/>
        <v>0</v>
      </c>
      <c r="G5" s="81">
        <v>6043132681</v>
      </c>
      <c r="H5" s="74">
        <f t="shared" si="2"/>
        <v>0.3847722328457214</v>
      </c>
      <c r="I5" s="81">
        <v>1984603604</v>
      </c>
      <c r="J5" s="71">
        <f t="shared" si="3"/>
        <v>0.1263616737103287</v>
      </c>
      <c r="K5" s="73">
        <v>81001744</v>
      </c>
      <c r="L5" s="71">
        <f t="shared" si="4"/>
        <v>0.0051574611296007575</v>
      </c>
      <c r="M5" s="73">
        <v>188887481</v>
      </c>
      <c r="N5" s="71">
        <f t="shared" si="5"/>
        <v>0.012026652674610335</v>
      </c>
      <c r="O5" s="73"/>
      <c r="P5" s="71"/>
    </row>
    <row r="6" spans="1:16" ht="15" customHeight="1">
      <c r="A6" s="149" t="s">
        <v>11</v>
      </c>
      <c r="B6" s="13">
        <v>17397901292</v>
      </c>
      <c r="C6" s="88">
        <v>5806310139</v>
      </c>
      <c r="D6" s="74">
        <f t="shared" si="0"/>
        <v>0.3337362387306962</v>
      </c>
      <c r="E6" s="18">
        <v>0</v>
      </c>
      <c r="F6" s="80">
        <f t="shared" si="1"/>
        <v>0</v>
      </c>
      <c r="G6" s="81">
        <v>6393500383</v>
      </c>
      <c r="H6" s="74">
        <f t="shared" si="2"/>
        <v>0.36748687532443325</v>
      </c>
      <c r="I6" s="81">
        <v>2811998901</v>
      </c>
      <c r="J6" s="71">
        <f t="shared" si="3"/>
        <v>0.1616286271432652</v>
      </c>
      <c r="K6" s="73">
        <v>167063524</v>
      </c>
      <c r="L6" s="71">
        <f t="shared" si="4"/>
        <v>0.009602510164649577</v>
      </c>
      <c r="M6" s="73">
        <v>323730379</v>
      </c>
      <c r="N6" s="71">
        <f t="shared" si="5"/>
        <v>0.018607438539087442</v>
      </c>
      <c r="O6" s="73"/>
      <c r="P6" s="71"/>
    </row>
    <row r="7" spans="1:16" ht="15" customHeight="1">
      <c r="A7" s="149" t="s">
        <v>41</v>
      </c>
      <c r="B7" s="13">
        <v>18178050669</v>
      </c>
      <c r="C7" s="88">
        <v>6013102750</v>
      </c>
      <c r="D7" s="74">
        <f t="shared" si="0"/>
        <v>0.33078919513930416</v>
      </c>
      <c r="E7" s="18">
        <v>0</v>
      </c>
      <c r="F7" s="80">
        <f t="shared" si="1"/>
        <v>0</v>
      </c>
      <c r="G7" s="81">
        <v>6464066510</v>
      </c>
      <c r="H7" s="74">
        <f t="shared" si="2"/>
        <v>0.355597342515032</v>
      </c>
      <c r="I7" s="81">
        <v>3148295964</v>
      </c>
      <c r="J7" s="71">
        <f t="shared" si="3"/>
        <v>0.17319216572374052</v>
      </c>
      <c r="K7" s="73">
        <v>170894891</v>
      </c>
      <c r="L7" s="71">
        <f t="shared" si="4"/>
        <v>0.009401167050955369</v>
      </c>
      <c r="M7" s="73">
        <v>357310816</v>
      </c>
      <c r="N7" s="71">
        <f t="shared" si="5"/>
        <v>0.01965616789754807</v>
      </c>
      <c r="O7" s="73"/>
      <c r="P7" s="71"/>
    </row>
    <row r="8" spans="1:16" ht="15" customHeight="1">
      <c r="A8" s="149" t="s">
        <v>45</v>
      </c>
      <c r="B8" s="13">
        <v>18697906282</v>
      </c>
      <c r="C8" s="88">
        <v>6122523704</v>
      </c>
      <c r="D8" s="74">
        <f t="shared" si="0"/>
        <v>0.32744434653060583</v>
      </c>
      <c r="E8" s="18">
        <v>0</v>
      </c>
      <c r="F8" s="80">
        <f t="shared" si="1"/>
        <v>0</v>
      </c>
      <c r="G8" s="81">
        <v>5938043621</v>
      </c>
      <c r="H8" s="74">
        <f t="shared" si="2"/>
        <v>0.31757799677905135</v>
      </c>
      <c r="I8" s="81">
        <v>3506024846</v>
      </c>
      <c r="J8" s="71">
        <f t="shared" si="3"/>
        <v>0.187508953843413</v>
      </c>
      <c r="K8" s="73">
        <v>746250287</v>
      </c>
      <c r="L8" s="71">
        <f t="shared" si="4"/>
        <v>0.039910901025233834</v>
      </c>
      <c r="M8" s="73">
        <v>306579311</v>
      </c>
      <c r="N8" s="71">
        <f t="shared" si="5"/>
        <v>0.0163964513660621</v>
      </c>
      <c r="O8" s="73"/>
      <c r="P8" s="71"/>
    </row>
    <row r="9" spans="1:16" ht="15" customHeight="1">
      <c r="A9" s="149" t="s">
        <v>48</v>
      </c>
      <c r="B9" s="13">
        <f>C9+E9+G9+I9+K9+M9+O9+I22+K22+M22+O22</f>
        <v>20046205014</v>
      </c>
      <c r="C9" s="88">
        <v>6301898060</v>
      </c>
      <c r="D9" s="74">
        <f t="shared" si="0"/>
        <v>0.31436863264637066</v>
      </c>
      <c r="E9" s="18">
        <v>0</v>
      </c>
      <c r="F9" s="80">
        <f t="shared" si="1"/>
        <v>0</v>
      </c>
      <c r="G9" s="81">
        <v>5543405513</v>
      </c>
      <c r="H9" s="74">
        <f t="shared" si="2"/>
        <v>0.27653141874626946</v>
      </c>
      <c r="I9" s="81">
        <v>4072633071</v>
      </c>
      <c r="J9" s="71">
        <f t="shared" si="3"/>
        <v>0.203162297709503</v>
      </c>
      <c r="K9" s="73">
        <v>986876028</v>
      </c>
      <c r="L9" s="71">
        <f t="shared" si="4"/>
        <v>0.04923006760186175</v>
      </c>
      <c r="M9" s="73">
        <v>1129148111</v>
      </c>
      <c r="N9" s="71">
        <f t="shared" si="5"/>
        <v>0.05632727542252602</v>
      </c>
      <c r="O9" s="73"/>
      <c r="P9" s="71"/>
    </row>
    <row r="10" spans="1:16" ht="15" customHeight="1">
      <c r="A10" s="149" t="s">
        <v>59</v>
      </c>
      <c r="B10" s="13">
        <f>C10+E10+G10+I10+K10+M10+O10+I23+K23+M23+O23</f>
        <v>21588252247</v>
      </c>
      <c r="C10" s="88">
        <v>6406464493</v>
      </c>
      <c r="D10" s="74">
        <f t="shared" si="0"/>
        <v>0.2967569778090892</v>
      </c>
      <c r="E10" s="18">
        <v>0</v>
      </c>
      <c r="F10" s="80">
        <f t="shared" si="1"/>
        <v>0</v>
      </c>
      <c r="G10" s="81">
        <v>5839315730</v>
      </c>
      <c r="H10" s="74">
        <f t="shared" si="2"/>
        <v>0.2704858023331397</v>
      </c>
      <c r="I10" s="81">
        <v>4403073587</v>
      </c>
      <c r="J10" s="71">
        <f t="shared" si="3"/>
        <v>0.20395692697225504</v>
      </c>
      <c r="K10" s="73">
        <v>988776379</v>
      </c>
      <c r="L10" s="71">
        <f t="shared" si="4"/>
        <v>0.04580159466764637</v>
      </c>
      <c r="M10" s="73">
        <v>2055518129</v>
      </c>
      <c r="N10" s="71">
        <f t="shared" si="5"/>
        <v>0.0952146614502174</v>
      </c>
      <c r="O10" s="73"/>
      <c r="P10" s="71"/>
    </row>
    <row r="11" spans="1:16" ht="15" customHeight="1">
      <c r="A11" s="149" t="s">
        <v>57</v>
      </c>
      <c r="B11" s="13">
        <f>C11+E11+G11+I11+K11+M11+O11+I24+K24+M24+O24</f>
        <v>20418489051</v>
      </c>
      <c r="C11" s="88">
        <v>5036396482</v>
      </c>
      <c r="D11" s="74">
        <f t="shared" si="0"/>
        <v>0.2466586273558445</v>
      </c>
      <c r="E11" s="18">
        <v>0</v>
      </c>
      <c r="F11" s="80">
        <f t="shared" si="1"/>
        <v>0</v>
      </c>
      <c r="G11" s="81">
        <v>5650638699</v>
      </c>
      <c r="H11" s="74">
        <f t="shared" si="2"/>
        <v>0.27674127526704817</v>
      </c>
      <c r="I11" s="81">
        <v>1462336219</v>
      </c>
      <c r="J11" s="71">
        <f t="shared" si="3"/>
        <v>0.071618238516448</v>
      </c>
      <c r="K11" s="73">
        <v>965412371</v>
      </c>
      <c r="L11" s="71">
        <f t="shared" si="4"/>
        <v>0.04728128357532502</v>
      </c>
      <c r="M11" s="73">
        <v>2322637785</v>
      </c>
      <c r="N11" s="71">
        <f t="shared" si="5"/>
        <v>0.11375169725823803</v>
      </c>
      <c r="O11" s="73">
        <v>3416149938</v>
      </c>
      <c r="P11" s="71">
        <f>O11/B11</f>
        <v>0.16730669588074604</v>
      </c>
    </row>
    <row r="12" spans="1:16" ht="15" customHeight="1">
      <c r="A12" s="149" t="s">
        <v>80</v>
      </c>
      <c r="B12" s="13">
        <f>C12+E12+G12+I12+K12+M12+O12+I25+K25+M25+O25</f>
        <v>20748645311</v>
      </c>
      <c r="C12" s="88">
        <v>4863310654</v>
      </c>
      <c r="D12" s="74">
        <f t="shared" si="0"/>
        <v>0.23439171960887928</v>
      </c>
      <c r="E12" s="18">
        <v>0</v>
      </c>
      <c r="F12" s="80">
        <f t="shared" si="1"/>
        <v>0</v>
      </c>
      <c r="G12" s="81">
        <v>6346768631</v>
      </c>
      <c r="H12" s="74">
        <f t="shared" si="2"/>
        <v>0.3058883380514114</v>
      </c>
      <c r="I12" s="81">
        <v>920243518</v>
      </c>
      <c r="J12" s="71">
        <f t="shared" si="3"/>
        <v>0.04435198077785484</v>
      </c>
      <c r="K12" s="73">
        <v>1021370518</v>
      </c>
      <c r="L12" s="71">
        <f t="shared" si="4"/>
        <v>0.0492258893383519</v>
      </c>
      <c r="M12" s="73">
        <v>2588885925</v>
      </c>
      <c r="N12" s="71">
        <f t="shared" si="5"/>
        <v>0.12477373275196375</v>
      </c>
      <c r="O12" s="73">
        <v>3551994389</v>
      </c>
      <c r="P12" s="71">
        <f>O12/B12</f>
        <v>0.1711916289357403</v>
      </c>
    </row>
    <row r="13" spans="1:16" ht="15" customHeight="1">
      <c r="A13" s="149" t="s">
        <v>79</v>
      </c>
      <c r="B13" s="13">
        <f>C13+E13+G13+I13+K13+M13+O13+I26+K26+M26+O26</f>
        <v>21756448000</v>
      </c>
      <c r="C13" s="88">
        <v>5461927000</v>
      </c>
      <c r="D13" s="74">
        <f t="shared" si="0"/>
        <v>0.25104865463332987</v>
      </c>
      <c r="E13" s="18">
        <v>13000</v>
      </c>
      <c r="F13" s="80">
        <f t="shared" si="1"/>
        <v>5.975240075953575E-07</v>
      </c>
      <c r="G13" s="81">
        <v>5744793000</v>
      </c>
      <c r="H13" s="74">
        <f t="shared" si="2"/>
        <v>0.26405013355121204</v>
      </c>
      <c r="I13" s="81">
        <v>834646000</v>
      </c>
      <c r="J13" s="71">
        <f t="shared" si="3"/>
        <v>0.03836315560334114</v>
      </c>
      <c r="K13" s="73">
        <v>999777000</v>
      </c>
      <c r="L13" s="71">
        <f t="shared" si="4"/>
        <v>0.04595313536474336</v>
      </c>
      <c r="M13" s="73">
        <v>3481694000</v>
      </c>
      <c r="N13" s="71">
        <f t="shared" si="5"/>
        <v>0.16003044246928544</v>
      </c>
      <c r="O13" s="73">
        <v>3639526000</v>
      </c>
      <c r="P13" s="71">
        <f>O13/B13</f>
        <v>0.16728493548211545</v>
      </c>
    </row>
    <row r="14" spans="1:20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138"/>
      <c r="M14" s="93"/>
      <c r="N14" s="138"/>
      <c r="O14" s="57"/>
      <c r="P14" s="62"/>
      <c r="Q14" s="57"/>
      <c r="R14" s="62"/>
      <c r="S14" s="57"/>
      <c r="T14" s="62"/>
    </row>
    <row r="15" spans="1:20" ht="15" customHeight="1" thickBot="1">
      <c r="A15" s="120"/>
      <c r="B15" s="24"/>
      <c r="C15" s="57"/>
      <c r="D15" s="62"/>
      <c r="E15" s="44"/>
      <c r="H15" s="142"/>
      <c r="I15" s="5"/>
      <c r="J15" s="5"/>
      <c r="K15" s="8"/>
      <c r="L15" s="8"/>
      <c r="M15" s="5"/>
      <c r="N15" s="5"/>
      <c r="O15" s="8"/>
      <c r="P15" s="28"/>
      <c r="Q15" s="57"/>
      <c r="R15" s="62"/>
      <c r="S15" s="57"/>
      <c r="T15" s="62"/>
    </row>
    <row r="16" spans="1:20" ht="15" customHeight="1" thickBot="1" thickTop="1">
      <c r="A16" s="120"/>
      <c r="B16" s="24"/>
      <c r="C16" s="57"/>
      <c r="D16" s="62"/>
      <c r="I16" s="58" t="s">
        <v>24</v>
      </c>
      <c r="J16" s="11" t="s">
        <v>2</v>
      </c>
      <c r="K16" s="10" t="s">
        <v>8</v>
      </c>
      <c r="L16" s="11" t="s">
        <v>2</v>
      </c>
      <c r="M16" s="16" t="s">
        <v>31</v>
      </c>
      <c r="N16" s="11" t="s">
        <v>2</v>
      </c>
      <c r="O16" s="59" t="s">
        <v>25</v>
      </c>
      <c r="P16" s="11" t="s">
        <v>2</v>
      </c>
      <c r="Q16" s="57"/>
      <c r="R16" s="62"/>
      <c r="S16" s="57"/>
      <c r="T16" s="62"/>
    </row>
    <row r="17" spans="1:20" ht="15" customHeight="1" thickTop="1">
      <c r="A17" s="120"/>
      <c r="B17" s="24"/>
      <c r="C17" s="57"/>
      <c r="D17" s="62"/>
      <c r="H17" s="105">
        <v>2001</v>
      </c>
      <c r="I17" s="69">
        <v>61960000</v>
      </c>
      <c r="J17" s="70">
        <f aca="true" t="shared" si="6" ref="J17:J26">I17/B4</f>
        <v>0.0038387583429526817</v>
      </c>
      <c r="K17" s="24">
        <v>1514461534</v>
      </c>
      <c r="L17" s="71">
        <f aca="true" t="shared" si="7" ref="L17:L26">K17/B4</f>
        <v>0.09382911311690473</v>
      </c>
      <c r="M17" s="24">
        <v>19501947</v>
      </c>
      <c r="N17" s="71">
        <f aca="true" t="shared" si="8" ref="N17:N26">M17/B4</f>
        <v>0.001208251480795207</v>
      </c>
      <c r="O17" s="24">
        <v>13679587</v>
      </c>
      <c r="P17" s="71">
        <f aca="true" t="shared" si="9" ref="P17:P26">O17/B4</f>
        <v>0.0008475246727630253</v>
      </c>
      <c r="Q17" s="57"/>
      <c r="R17" s="62"/>
      <c r="S17" s="57"/>
      <c r="T17" s="62"/>
    </row>
    <row r="18" spans="1:20" ht="15" customHeight="1">
      <c r="A18" s="120"/>
      <c r="B18" s="24"/>
      <c r="C18" s="57"/>
      <c r="D18" s="62"/>
      <c r="H18" s="105">
        <v>2002</v>
      </c>
      <c r="I18" s="61">
        <v>0</v>
      </c>
      <c r="J18" s="72">
        <f t="shared" si="6"/>
        <v>0</v>
      </c>
      <c r="K18" s="73">
        <v>1630017859</v>
      </c>
      <c r="L18" s="71">
        <f t="shared" si="7"/>
        <v>0.10378484873544881</v>
      </c>
      <c r="M18" s="73">
        <v>0</v>
      </c>
      <c r="N18" s="71">
        <f t="shared" si="8"/>
        <v>0</v>
      </c>
      <c r="O18" s="73">
        <v>35187137</v>
      </c>
      <c r="P18" s="71">
        <f t="shared" si="9"/>
        <v>0.0022403998034836955</v>
      </c>
      <c r="Q18" s="57"/>
      <c r="R18" s="62"/>
      <c r="S18" s="57"/>
      <c r="T18" s="62"/>
    </row>
    <row r="19" spans="1:20" ht="15" customHeight="1">
      <c r="A19" s="120"/>
      <c r="B19" s="24"/>
      <c r="C19" s="57"/>
      <c r="D19" s="62"/>
      <c r="H19" s="105">
        <v>2003</v>
      </c>
      <c r="I19" s="61">
        <v>0</v>
      </c>
      <c r="J19" s="72">
        <f t="shared" si="6"/>
        <v>0</v>
      </c>
      <c r="K19" s="73">
        <v>1871365636</v>
      </c>
      <c r="L19" s="71">
        <f t="shared" si="7"/>
        <v>0.10756272291649924</v>
      </c>
      <c r="M19" s="73">
        <v>0</v>
      </c>
      <c r="N19" s="71">
        <f t="shared" si="8"/>
        <v>0</v>
      </c>
      <c r="O19" s="73">
        <v>23932330</v>
      </c>
      <c r="P19" s="71">
        <f t="shared" si="9"/>
        <v>0.0013755871813690942</v>
      </c>
      <c r="Q19" s="57"/>
      <c r="R19" s="62"/>
      <c r="S19" s="57"/>
      <c r="T19" s="62"/>
    </row>
    <row r="20" spans="1:20" ht="15" customHeight="1">
      <c r="A20" s="120"/>
      <c r="B20" s="24"/>
      <c r="C20" s="57"/>
      <c r="D20" s="62"/>
      <c r="H20" s="105">
        <v>2004</v>
      </c>
      <c r="I20" s="61">
        <v>0</v>
      </c>
      <c r="J20" s="72">
        <f t="shared" si="6"/>
        <v>0</v>
      </c>
      <c r="K20" s="73">
        <v>1992067925</v>
      </c>
      <c r="L20" s="71">
        <f t="shared" si="7"/>
        <v>0.1095864436332098</v>
      </c>
      <c r="M20" s="73">
        <v>0</v>
      </c>
      <c r="N20" s="71">
        <f t="shared" si="8"/>
        <v>0</v>
      </c>
      <c r="O20" s="73">
        <v>32311813</v>
      </c>
      <c r="P20" s="71">
        <f t="shared" si="9"/>
        <v>0.0017775180402100571</v>
      </c>
      <c r="Q20" s="57"/>
      <c r="R20" s="62"/>
      <c r="S20" s="57"/>
      <c r="T20" s="62"/>
    </row>
    <row r="21" spans="1:20" ht="15" customHeight="1">
      <c r="A21" s="120"/>
      <c r="B21" s="24"/>
      <c r="C21" s="57"/>
      <c r="D21" s="62"/>
      <c r="E21" s="24"/>
      <c r="H21" s="105">
        <v>2005</v>
      </c>
      <c r="I21" s="61">
        <v>0</v>
      </c>
      <c r="J21" s="72">
        <f t="shared" si="6"/>
        <v>0</v>
      </c>
      <c r="K21" s="73">
        <v>3052085393</v>
      </c>
      <c r="L21" s="71">
        <f t="shared" si="7"/>
        <v>0.1632313985838171</v>
      </c>
      <c r="M21" s="73">
        <v>0</v>
      </c>
      <c r="N21" s="71">
        <f t="shared" si="8"/>
        <v>0</v>
      </c>
      <c r="O21" s="73">
        <v>26399120</v>
      </c>
      <c r="P21" s="71">
        <f t="shared" si="9"/>
        <v>0.0014118757256481578</v>
      </c>
      <c r="Q21" s="57"/>
      <c r="R21" s="62"/>
      <c r="S21" s="57"/>
      <c r="T21" s="62"/>
    </row>
    <row r="22" spans="1:20" ht="15" customHeight="1">
      <c r="A22" s="120"/>
      <c r="B22" s="24"/>
      <c r="C22" s="57"/>
      <c r="D22" s="62"/>
      <c r="E22" s="24"/>
      <c r="H22" s="105">
        <v>2006</v>
      </c>
      <c r="I22" s="61">
        <v>0</v>
      </c>
      <c r="J22" s="72">
        <f t="shared" si="6"/>
        <v>0</v>
      </c>
      <c r="K22" s="73">
        <v>1982094384</v>
      </c>
      <c r="L22" s="71">
        <f t="shared" si="7"/>
        <v>0.09887629018139503</v>
      </c>
      <c r="M22" s="73">
        <v>0</v>
      </c>
      <c r="N22" s="71">
        <f t="shared" si="8"/>
        <v>0</v>
      </c>
      <c r="O22" s="73">
        <v>30149847</v>
      </c>
      <c r="P22" s="71">
        <f t="shared" si="9"/>
        <v>0.0015040176920740735</v>
      </c>
      <c r="Q22" s="57"/>
      <c r="R22" s="62"/>
      <c r="S22" s="57"/>
      <c r="T22" s="62"/>
    </row>
    <row r="23" spans="1:20" ht="15" customHeight="1">
      <c r="A23" s="120"/>
      <c r="B23" s="24"/>
      <c r="C23" s="57"/>
      <c r="D23" s="62"/>
      <c r="E23" s="24"/>
      <c r="H23" s="105">
        <v>2007</v>
      </c>
      <c r="I23" s="61">
        <v>0</v>
      </c>
      <c r="J23" s="72">
        <f t="shared" si="6"/>
        <v>0</v>
      </c>
      <c r="K23" s="73">
        <v>1852241565</v>
      </c>
      <c r="L23" s="71">
        <f t="shared" si="7"/>
        <v>0.08579858822324979</v>
      </c>
      <c r="M23" s="73">
        <v>0</v>
      </c>
      <c r="N23" s="71">
        <f t="shared" si="8"/>
        <v>0</v>
      </c>
      <c r="O23" s="73">
        <v>42862364</v>
      </c>
      <c r="P23" s="71">
        <f t="shared" si="9"/>
        <v>0.001985448544402493</v>
      </c>
      <c r="Q23" s="57"/>
      <c r="R23" s="62"/>
      <c r="S23" s="57"/>
      <c r="T23" s="62"/>
    </row>
    <row r="24" spans="1:20" ht="15" customHeight="1">
      <c r="A24" s="120"/>
      <c r="B24" s="24"/>
      <c r="C24" s="57"/>
      <c r="D24" s="62"/>
      <c r="E24" s="24"/>
      <c r="H24" s="105">
        <v>2008</v>
      </c>
      <c r="I24" s="61">
        <v>0</v>
      </c>
      <c r="J24" s="72">
        <f t="shared" si="6"/>
        <v>0</v>
      </c>
      <c r="K24" s="73">
        <v>1513971567</v>
      </c>
      <c r="L24" s="71">
        <f t="shared" si="7"/>
        <v>0.07414709106136592</v>
      </c>
      <c r="M24" s="73">
        <v>0</v>
      </c>
      <c r="N24" s="71">
        <f t="shared" si="8"/>
        <v>0</v>
      </c>
      <c r="O24" s="73">
        <v>50945990</v>
      </c>
      <c r="P24" s="71">
        <f t="shared" si="9"/>
        <v>0.002495091084984318</v>
      </c>
      <c r="Q24" s="57"/>
      <c r="R24" s="62"/>
      <c r="S24" s="57"/>
      <c r="T24" s="62"/>
    </row>
    <row r="25" spans="1:20" ht="15" customHeight="1">
      <c r="A25" s="120"/>
      <c r="B25" s="24"/>
      <c r="C25" s="57"/>
      <c r="D25" s="62"/>
      <c r="E25" s="24"/>
      <c r="H25" s="105">
        <v>2009</v>
      </c>
      <c r="I25" s="61">
        <v>0</v>
      </c>
      <c r="J25" s="72">
        <f t="shared" si="6"/>
        <v>0</v>
      </c>
      <c r="K25" s="73">
        <v>1417432716</v>
      </c>
      <c r="L25" s="71">
        <f t="shared" si="7"/>
        <v>0.06831447040296847</v>
      </c>
      <c r="M25" s="73">
        <v>0</v>
      </c>
      <c r="N25" s="71">
        <f t="shared" si="8"/>
        <v>0</v>
      </c>
      <c r="O25" s="73">
        <v>38638960</v>
      </c>
      <c r="P25" s="71">
        <f t="shared" si="9"/>
        <v>0.0018622401328300387</v>
      </c>
      <c r="Q25" s="57"/>
      <c r="R25" s="62"/>
      <c r="S25" s="57"/>
      <c r="T25" s="62"/>
    </row>
    <row r="26" spans="1:20" ht="15" customHeight="1">
      <c r="A26" s="120"/>
      <c r="B26" s="24"/>
      <c r="C26" s="57"/>
      <c r="D26" s="62"/>
      <c r="E26" s="24"/>
      <c r="H26" s="105">
        <v>2010</v>
      </c>
      <c r="I26" s="61">
        <v>0</v>
      </c>
      <c r="J26" s="72">
        <f t="shared" si="6"/>
        <v>0</v>
      </c>
      <c r="K26" s="73">
        <v>1557369000</v>
      </c>
      <c r="L26" s="71">
        <f t="shared" si="7"/>
        <v>0.07158195124498264</v>
      </c>
      <c r="M26" s="73">
        <v>1000</v>
      </c>
      <c r="N26" s="71">
        <f t="shared" si="8"/>
        <v>4.5963385199642886E-08</v>
      </c>
      <c r="O26" s="73">
        <v>36702000</v>
      </c>
      <c r="P26" s="71">
        <f t="shared" si="9"/>
        <v>0.001686948163597293</v>
      </c>
      <c r="Q26" s="57"/>
      <c r="R26" s="62"/>
      <c r="S26" s="57"/>
      <c r="T26" s="62"/>
    </row>
    <row r="27" ht="15" customHeight="1"/>
    <row r="28" spans="1:16" ht="18" thickBot="1">
      <c r="A28" s="50"/>
      <c r="B28" s="165" t="s">
        <v>12</v>
      </c>
      <c r="C28" s="3"/>
      <c r="D28" s="3"/>
      <c r="E28" s="3"/>
      <c r="F28" s="3"/>
      <c r="G28" s="3"/>
      <c r="H28" s="3"/>
      <c r="I28" s="5"/>
      <c r="J28" s="5"/>
      <c r="K28" s="5"/>
      <c r="L28" s="5"/>
      <c r="M28" s="5"/>
      <c r="N28" s="5"/>
      <c r="O28" s="8"/>
      <c r="P28" s="101"/>
    </row>
    <row r="29" spans="1:16" ht="15" customHeight="1" thickBot="1" thickTop="1">
      <c r="A29" s="51"/>
      <c r="B29" s="91"/>
      <c r="C29" s="9" t="s">
        <v>13</v>
      </c>
      <c r="D29" s="11" t="s">
        <v>2</v>
      </c>
      <c r="E29" s="10" t="s">
        <v>14</v>
      </c>
      <c r="F29" s="11" t="s">
        <v>2</v>
      </c>
      <c r="G29" s="10" t="s">
        <v>15</v>
      </c>
      <c r="H29" s="11" t="s">
        <v>2</v>
      </c>
      <c r="I29" s="10" t="s">
        <v>16</v>
      </c>
      <c r="J29" s="11" t="s">
        <v>2</v>
      </c>
      <c r="K29" s="55" t="s">
        <v>17</v>
      </c>
      <c r="L29" s="11" t="s">
        <v>2</v>
      </c>
      <c r="M29" s="55" t="s">
        <v>101</v>
      </c>
      <c r="N29" s="11" t="s">
        <v>2</v>
      </c>
      <c r="O29" s="102" t="s">
        <v>78</v>
      </c>
      <c r="P29" s="11" t="s">
        <v>2</v>
      </c>
    </row>
    <row r="30" spans="1:16" ht="15" customHeight="1" thickTop="1">
      <c r="A30" s="164" t="s">
        <v>9</v>
      </c>
      <c r="B30" s="24">
        <v>16229845743</v>
      </c>
      <c r="C30" s="22">
        <v>365349511</v>
      </c>
      <c r="D30" s="71">
        <f aca="true" t="shared" si="10" ref="D30:D39">C30/B30</f>
        <v>0.022510966326194246</v>
      </c>
      <c r="E30" s="24">
        <v>9965459746</v>
      </c>
      <c r="F30" s="60">
        <f aca="true" t="shared" si="11" ref="F30:F39">E30/B30</f>
        <v>0.6140206077003624</v>
      </c>
      <c r="G30" s="24">
        <v>4999316841</v>
      </c>
      <c r="H30" s="60">
        <f aca="true" t="shared" si="12" ref="H30:H39">G30/B30</f>
        <v>0.3080323078952384</v>
      </c>
      <c r="I30" s="24">
        <v>692273750</v>
      </c>
      <c r="J30" s="71">
        <f aca="true" t="shared" si="13" ref="J30:J39">I30/B30</f>
        <v>0.04265436412410639</v>
      </c>
      <c r="K30" s="24">
        <v>143553723</v>
      </c>
      <c r="L30" s="71">
        <f aca="true" t="shared" si="14" ref="L30:L39">K30/B30</f>
        <v>0.00884504543500762</v>
      </c>
      <c r="M30" s="24">
        <v>42790910</v>
      </c>
      <c r="N30" s="71">
        <f aca="true" t="shared" si="15" ref="N30:N39">M30/B30</f>
        <v>0.0026365567903475543</v>
      </c>
      <c r="O30" s="24"/>
      <c r="P30" s="71"/>
    </row>
    <row r="31" spans="1:16" ht="15" customHeight="1">
      <c r="A31" s="149" t="s">
        <v>10</v>
      </c>
      <c r="B31" s="73">
        <v>16079779215</v>
      </c>
      <c r="C31" s="88">
        <v>395947351</v>
      </c>
      <c r="D31" s="71">
        <f t="shared" si="10"/>
        <v>0.024623929576759428</v>
      </c>
      <c r="E31" s="73">
        <v>9202730892</v>
      </c>
      <c r="F31" s="60">
        <f t="shared" si="11"/>
        <v>0.57231699322185</v>
      </c>
      <c r="G31" s="73">
        <v>5455019767</v>
      </c>
      <c r="H31" s="60">
        <f t="shared" si="12"/>
        <v>0.3392471808264191</v>
      </c>
      <c r="I31" s="73">
        <v>701440486</v>
      </c>
      <c r="J31" s="71">
        <f t="shared" si="13"/>
        <v>0.04362251972624488</v>
      </c>
      <c r="K31" s="73">
        <v>137286252</v>
      </c>
      <c r="L31" s="71">
        <f t="shared" si="14"/>
        <v>0.008537819466571575</v>
      </c>
      <c r="M31" s="73">
        <v>45588043</v>
      </c>
      <c r="N31" s="71">
        <f t="shared" si="15"/>
        <v>0.0028351162283045067</v>
      </c>
      <c r="O31" s="73"/>
      <c r="P31" s="71"/>
    </row>
    <row r="32" spans="1:16" ht="15" customHeight="1">
      <c r="A32" s="149" t="s">
        <v>11</v>
      </c>
      <c r="B32" s="73">
        <v>17854743975</v>
      </c>
      <c r="C32" s="88">
        <v>362118301</v>
      </c>
      <c r="D32" s="71">
        <f t="shared" si="10"/>
        <v>0.020281349399746854</v>
      </c>
      <c r="E32" s="73">
        <v>10770098551</v>
      </c>
      <c r="F32" s="60">
        <f t="shared" si="11"/>
        <v>0.6032065520558662</v>
      </c>
      <c r="G32" s="73">
        <v>5141118408</v>
      </c>
      <c r="H32" s="80">
        <f t="shared" si="12"/>
        <v>0.28794131213522484</v>
      </c>
      <c r="I32" s="81">
        <v>823542494</v>
      </c>
      <c r="J32" s="71">
        <f t="shared" si="13"/>
        <v>0.04612457591960514</v>
      </c>
      <c r="K32" s="73">
        <v>328116228</v>
      </c>
      <c r="L32" s="71">
        <f t="shared" si="14"/>
        <v>0.018376977483374975</v>
      </c>
      <c r="M32" s="73">
        <v>43578942</v>
      </c>
      <c r="N32" s="71">
        <f t="shared" si="15"/>
        <v>0.0024407486358257904</v>
      </c>
      <c r="O32" s="73"/>
      <c r="P32" s="71"/>
    </row>
    <row r="33" spans="1:16" ht="15" customHeight="1">
      <c r="A33" s="149" t="s">
        <v>41</v>
      </c>
      <c r="B33" s="73">
        <v>18480291913</v>
      </c>
      <c r="C33" s="88">
        <v>365100443</v>
      </c>
      <c r="D33" s="71">
        <f t="shared" si="10"/>
        <v>0.01975620540621273</v>
      </c>
      <c r="E33" s="73">
        <v>11663848605</v>
      </c>
      <c r="F33" s="80">
        <f t="shared" si="11"/>
        <v>0.6311506690430059</v>
      </c>
      <c r="G33" s="81">
        <v>4597049849</v>
      </c>
      <c r="H33" s="80">
        <f t="shared" si="12"/>
        <v>0.24875417935179886</v>
      </c>
      <c r="I33" s="81">
        <v>989365971</v>
      </c>
      <c r="J33" s="71">
        <f t="shared" si="13"/>
        <v>0.05353627397541423</v>
      </c>
      <c r="K33" s="73">
        <v>347084594</v>
      </c>
      <c r="L33" s="71">
        <f t="shared" si="14"/>
        <v>0.018781337201488824</v>
      </c>
      <c r="M33" s="73">
        <v>46974969</v>
      </c>
      <c r="N33" s="71">
        <f t="shared" si="15"/>
        <v>0.0025418953997666757</v>
      </c>
      <c r="O33" s="73"/>
      <c r="P33" s="71"/>
    </row>
    <row r="34" spans="1:16" ht="15" customHeight="1">
      <c r="A34" s="149" t="s">
        <v>45</v>
      </c>
      <c r="B34" s="73">
        <v>18979735490</v>
      </c>
      <c r="C34" s="88">
        <v>365144891</v>
      </c>
      <c r="D34" s="71">
        <f t="shared" si="10"/>
        <v>0.0192386712234418</v>
      </c>
      <c r="E34" s="73">
        <v>12527405739</v>
      </c>
      <c r="F34" s="80">
        <f t="shared" si="11"/>
        <v>0.6600411130914027</v>
      </c>
      <c r="G34" s="81">
        <v>4215134346</v>
      </c>
      <c r="H34" s="80">
        <f t="shared" si="12"/>
        <v>0.22208604267540297</v>
      </c>
      <c r="I34" s="81">
        <v>1133904756</v>
      </c>
      <c r="J34" s="71">
        <f t="shared" si="13"/>
        <v>0.05974291668065813</v>
      </c>
      <c r="K34" s="73">
        <v>367969223</v>
      </c>
      <c r="L34" s="71">
        <f t="shared" si="14"/>
        <v>0.019387478987464013</v>
      </c>
      <c r="M34" s="73">
        <v>51796000</v>
      </c>
      <c r="N34" s="71">
        <f t="shared" si="15"/>
        <v>0.002729015903687918</v>
      </c>
      <c r="O34" s="73"/>
      <c r="P34" s="71"/>
    </row>
    <row r="35" spans="1:16" ht="15" customHeight="1">
      <c r="A35" s="149" t="s">
        <v>48</v>
      </c>
      <c r="B35" s="73">
        <f>C35+E35+G35+I35+K35+M35+O35+G48+I48+K48+M48+O48</f>
        <v>20246976004</v>
      </c>
      <c r="C35" s="88">
        <v>437073188</v>
      </c>
      <c r="D35" s="71">
        <f t="shared" si="10"/>
        <v>0.021587084802868917</v>
      </c>
      <c r="E35" s="73">
        <v>13181058876</v>
      </c>
      <c r="F35" s="80">
        <f t="shared" si="11"/>
        <v>0.6510137056218146</v>
      </c>
      <c r="G35" s="81">
        <v>3980573655</v>
      </c>
      <c r="H35" s="80">
        <f t="shared" si="12"/>
        <v>0.1966008975470508</v>
      </c>
      <c r="I35" s="81">
        <v>1153298883</v>
      </c>
      <c r="J35" s="71">
        <f t="shared" si="13"/>
        <v>0.0569615375042749</v>
      </c>
      <c r="K35" s="73">
        <v>1145298712</v>
      </c>
      <c r="L35" s="71">
        <f t="shared" si="14"/>
        <v>0.056566408325556095</v>
      </c>
      <c r="M35" s="73">
        <v>54153761</v>
      </c>
      <c r="N35" s="71">
        <f t="shared" si="15"/>
        <v>0.0026746592177173205</v>
      </c>
      <c r="O35" s="73"/>
      <c r="P35" s="71"/>
    </row>
    <row r="36" spans="1:16" ht="15" customHeight="1">
      <c r="A36" s="149" t="s">
        <v>59</v>
      </c>
      <c r="B36" s="73">
        <f>C36+E36+G36+I36+K36+M36+O36+G49+I49+K49+M49+O49</f>
        <v>21778196721</v>
      </c>
      <c r="C36" s="88">
        <v>501816792</v>
      </c>
      <c r="D36" s="71">
        <f t="shared" si="10"/>
        <v>0.02304216452944952</v>
      </c>
      <c r="E36" s="73">
        <v>14123604418</v>
      </c>
      <c r="F36" s="80">
        <f t="shared" si="11"/>
        <v>0.6485203802195924</v>
      </c>
      <c r="G36" s="81">
        <v>3762956759</v>
      </c>
      <c r="H36" s="80">
        <f t="shared" si="12"/>
        <v>0.17278550686299496</v>
      </c>
      <c r="I36" s="81">
        <v>1118722484</v>
      </c>
      <c r="J36" s="71">
        <f t="shared" si="13"/>
        <v>0.051368921785946244</v>
      </c>
      <c r="K36" s="73">
        <v>2017307220</v>
      </c>
      <c r="L36" s="71">
        <f t="shared" si="14"/>
        <v>0.09262967204510449</v>
      </c>
      <c r="M36" s="73">
        <v>55315087</v>
      </c>
      <c r="N36" s="71">
        <f t="shared" si="15"/>
        <v>0.002539929623588232</v>
      </c>
      <c r="O36" s="73"/>
      <c r="P36" s="71"/>
    </row>
    <row r="37" spans="1:16" ht="15" customHeight="1">
      <c r="A37" s="149" t="s">
        <v>57</v>
      </c>
      <c r="B37" s="73">
        <f>C37+E37+G37+I37+K37+M37+O37+G50+I50+K50+M50+O50</f>
        <v>21228580921</v>
      </c>
      <c r="C37" s="88">
        <v>357240006</v>
      </c>
      <c r="D37" s="71">
        <f t="shared" si="10"/>
        <v>0.016828256553249238</v>
      </c>
      <c r="E37" s="73">
        <v>14180221141</v>
      </c>
      <c r="F37" s="80">
        <f t="shared" si="11"/>
        <v>0.6679778169709152</v>
      </c>
      <c r="G37" s="81">
        <v>551998975</v>
      </c>
      <c r="H37" s="80">
        <f t="shared" si="12"/>
        <v>0.02600263187889044</v>
      </c>
      <c r="I37" s="81">
        <v>1003533272</v>
      </c>
      <c r="J37" s="71">
        <f t="shared" si="13"/>
        <v>0.04727274403006714</v>
      </c>
      <c r="K37" s="73">
        <v>2427948511</v>
      </c>
      <c r="L37" s="71">
        <f t="shared" si="14"/>
        <v>0.11437168221631784</v>
      </c>
      <c r="M37" s="73">
        <v>94036107</v>
      </c>
      <c r="N37" s="71">
        <f t="shared" si="15"/>
        <v>0.004429693503769554</v>
      </c>
      <c r="O37" s="73">
        <v>3232037</v>
      </c>
      <c r="P37" s="71">
        <f>O37/B37</f>
        <v>0.00015224931953896007</v>
      </c>
    </row>
    <row r="38" spans="1:16" ht="15" customHeight="1">
      <c r="A38" s="149" t="s">
        <v>80</v>
      </c>
      <c r="B38" s="73">
        <f>C38+E38+G38+I38+K38+M38+O38+G51+I51+K51+M51+O51</f>
        <v>22081257538</v>
      </c>
      <c r="C38" s="88">
        <v>281960584</v>
      </c>
      <c r="D38" s="71">
        <f t="shared" si="10"/>
        <v>0.01276922673062299</v>
      </c>
      <c r="E38" s="73">
        <v>14589180290</v>
      </c>
      <c r="F38" s="80">
        <f t="shared" si="11"/>
        <v>0.6607042314004644</v>
      </c>
      <c r="G38" s="81">
        <v>143750769</v>
      </c>
      <c r="H38" s="80">
        <f t="shared" si="12"/>
        <v>0.00651008072129121</v>
      </c>
      <c r="I38" s="81">
        <v>963116831</v>
      </c>
      <c r="J38" s="71">
        <f t="shared" si="13"/>
        <v>0.04361693754726407</v>
      </c>
      <c r="K38" s="73">
        <v>2501933834</v>
      </c>
      <c r="L38" s="71">
        <f t="shared" si="14"/>
        <v>0.11330576755849982</v>
      </c>
      <c r="M38" s="73">
        <v>110426200</v>
      </c>
      <c r="N38" s="71">
        <f t="shared" si="15"/>
        <v>0.005000901774274664</v>
      </c>
      <c r="O38" s="73">
        <v>7541767</v>
      </c>
      <c r="P38" s="71">
        <f>O38/B38</f>
        <v>0.0003415460821024912</v>
      </c>
    </row>
    <row r="39" spans="1:16" ht="15" customHeight="1">
      <c r="A39" s="149" t="s">
        <v>79</v>
      </c>
      <c r="B39" s="73">
        <f>C39+E39+G39+I39+K39+M39+O39+G52+I52+K52+M52+O52</f>
        <v>21756448000</v>
      </c>
      <c r="C39" s="88">
        <v>343728000</v>
      </c>
      <c r="D39" s="71">
        <f t="shared" si="10"/>
        <v>0.01579890246790285</v>
      </c>
      <c r="E39" s="73">
        <v>14829648000</v>
      </c>
      <c r="F39" s="80">
        <f t="shared" si="11"/>
        <v>0.6816208233991137</v>
      </c>
      <c r="G39" s="81">
        <v>50516000</v>
      </c>
      <c r="H39" s="80">
        <f t="shared" si="12"/>
        <v>0.00232188636674516</v>
      </c>
      <c r="I39" s="81">
        <v>1010278000</v>
      </c>
      <c r="J39" s="71">
        <f t="shared" si="13"/>
        <v>0.04643579687272481</v>
      </c>
      <c r="K39" s="73">
        <v>2855457000</v>
      </c>
      <c r="L39" s="71">
        <f t="shared" si="14"/>
        <v>0.13124647001201667</v>
      </c>
      <c r="M39" s="73">
        <v>202163000</v>
      </c>
      <c r="N39" s="71">
        <f t="shared" si="15"/>
        <v>0.009292095842115404</v>
      </c>
      <c r="O39" s="73">
        <v>4798000</v>
      </c>
      <c r="P39" s="71">
        <f>O39/B39</f>
        <v>0.00022053232218788654</v>
      </c>
    </row>
    <row r="40" spans="14:15" ht="15" customHeight="1">
      <c r="N40" s="44"/>
      <c r="O40" s="44"/>
    </row>
    <row r="41" spans="7:17" ht="15" customHeight="1" thickBot="1">
      <c r="G41" s="34"/>
      <c r="H41" s="5"/>
      <c r="I41" s="5"/>
      <c r="J41" s="5"/>
      <c r="K41" s="5"/>
      <c r="L41" s="5"/>
      <c r="M41" s="5"/>
      <c r="N41" s="5"/>
      <c r="O41" s="5"/>
      <c r="P41" s="28"/>
      <c r="Q41" s="44"/>
    </row>
    <row r="42" spans="1:17" ht="15" customHeight="1" thickBot="1" thickTop="1">
      <c r="A42" s="65" t="s">
        <v>20</v>
      </c>
      <c r="B42" s="79"/>
      <c r="C42" s="65" t="s">
        <v>28</v>
      </c>
      <c r="E42" s="79" t="s">
        <v>27</v>
      </c>
      <c r="G42" s="96" t="s">
        <v>77</v>
      </c>
      <c r="H42" s="16" t="s">
        <v>2</v>
      </c>
      <c r="I42" s="11" t="s">
        <v>37</v>
      </c>
      <c r="J42" s="16" t="s">
        <v>2</v>
      </c>
      <c r="K42" s="11" t="s">
        <v>19</v>
      </c>
      <c r="L42" s="16" t="s">
        <v>2</v>
      </c>
      <c r="M42" s="11" t="s">
        <v>26</v>
      </c>
      <c r="N42" s="10" t="s">
        <v>2</v>
      </c>
      <c r="O42" s="11" t="s">
        <v>34</v>
      </c>
      <c r="P42" s="16" t="s">
        <v>2</v>
      </c>
      <c r="Q42" s="44"/>
    </row>
    <row r="43" spans="1:17" ht="15" customHeight="1" thickTop="1">
      <c r="A43" s="65" t="s">
        <v>23</v>
      </c>
      <c r="B43" s="103">
        <f aca="true" t="shared" si="16" ref="B43:B52">B4-B30</f>
        <v>-89210031</v>
      </c>
      <c r="C43" s="71">
        <f aca="true" t="shared" si="17" ref="C43:C52">B43/B30</f>
        <v>-0.005496665366550181</v>
      </c>
      <c r="D43" s="105">
        <v>2001</v>
      </c>
      <c r="E43" s="61">
        <v>0</v>
      </c>
      <c r="F43" s="105">
        <v>2001</v>
      </c>
      <c r="G43" s="83"/>
      <c r="H43" s="74"/>
      <c r="I43" s="83">
        <v>0</v>
      </c>
      <c r="J43" s="74">
        <f>I43/B30</f>
        <v>0</v>
      </c>
      <c r="K43" s="83">
        <v>86609</v>
      </c>
      <c r="L43" s="74">
        <f aca="true" t="shared" si="18" ref="L43:L52">K43/B30</f>
        <v>5.336403153268097E-06</v>
      </c>
      <c r="M43" s="84">
        <v>21014653</v>
      </c>
      <c r="N43" s="74">
        <f aca="true" t="shared" si="19" ref="N43:N52">M43/B30</f>
        <v>0.0012948153255901219</v>
      </c>
      <c r="O43" s="84">
        <v>0</v>
      </c>
      <c r="P43" s="71">
        <f aca="true" t="shared" si="20" ref="P43:P52">O43/B30</f>
        <v>0</v>
      </c>
      <c r="Q43" s="44"/>
    </row>
    <row r="44" spans="1:17" ht="15" customHeight="1">
      <c r="A44" s="65" t="s">
        <v>21</v>
      </c>
      <c r="B44" s="103">
        <f t="shared" si="16"/>
        <v>-374039130</v>
      </c>
      <c r="C44" s="71">
        <f t="shared" si="17"/>
        <v>-0.02326145931475714</v>
      </c>
      <c r="D44" s="105">
        <v>2002</v>
      </c>
      <c r="E44" s="61">
        <v>0</v>
      </c>
      <c r="F44" s="105">
        <v>2002</v>
      </c>
      <c r="G44" s="81"/>
      <c r="H44" s="74"/>
      <c r="I44" s="81">
        <v>0</v>
      </c>
      <c r="J44" s="74">
        <f aca="true" t="shared" si="21" ref="J44:J52">I44/B31</f>
        <v>0</v>
      </c>
      <c r="K44" s="81">
        <v>269452</v>
      </c>
      <c r="L44" s="74">
        <f t="shared" si="18"/>
        <v>1.675719525729819E-05</v>
      </c>
      <c r="M44" s="61">
        <v>141496972</v>
      </c>
      <c r="N44" s="74">
        <f t="shared" si="19"/>
        <v>0.0087996837585932</v>
      </c>
      <c r="O44" s="61">
        <v>0</v>
      </c>
      <c r="P44" s="71">
        <f t="shared" si="20"/>
        <v>0</v>
      </c>
      <c r="Q44" s="44"/>
    </row>
    <row r="45" spans="1:17" ht="15" customHeight="1">
      <c r="A45" s="65" t="s">
        <v>22</v>
      </c>
      <c r="B45" s="103">
        <f t="shared" si="16"/>
        <v>-456842683</v>
      </c>
      <c r="C45" s="71">
        <f t="shared" si="17"/>
        <v>-0.02558662748901164</v>
      </c>
      <c r="D45" s="105">
        <v>2003</v>
      </c>
      <c r="E45" s="61">
        <v>0</v>
      </c>
      <c r="F45" s="105">
        <v>2003</v>
      </c>
      <c r="G45" s="81"/>
      <c r="H45" s="74"/>
      <c r="I45" s="81">
        <v>0</v>
      </c>
      <c r="J45" s="74">
        <f t="shared" si="21"/>
        <v>0</v>
      </c>
      <c r="K45" s="81">
        <v>250205</v>
      </c>
      <c r="L45" s="74">
        <f t="shared" si="18"/>
        <v>1.4013362518686017E-05</v>
      </c>
      <c r="M45" s="61">
        <v>385920846</v>
      </c>
      <c r="N45" s="74">
        <f t="shared" si="19"/>
        <v>0.021614471007837567</v>
      </c>
      <c r="O45" s="61">
        <v>0</v>
      </c>
      <c r="P45" s="71">
        <f t="shared" si="20"/>
        <v>0</v>
      </c>
      <c r="Q45" s="44"/>
    </row>
    <row r="46" spans="1:17" ht="15" customHeight="1">
      <c r="A46" s="65" t="s">
        <v>29</v>
      </c>
      <c r="B46" s="103">
        <f t="shared" si="16"/>
        <v>-302241244</v>
      </c>
      <c r="C46" s="71">
        <f t="shared" si="17"/>
        <v>-0.016354787328190838</v>
      </c>
      <c r="D46" s="105">
        <v>2004</v>
      </c>
      <c r="E46" s="61">
        <v>0</v>
      </c>
      <c r="F46" s="105">
        <v>2004</v>
      </c>
      <c r="G46" s="81"/>
      <c r="H46" s="74"/>
      <c r="I46" s="81">
        <v>456842683</v>
      </c>
      <c r="J46" s="74">
        <f t="shared" si="21"/>
        <v>0.02472053391530212</v>
      </c>
      <c r="K46" s="81">
        <v>288698</v>
      </c>
      <c r="L46" s="74">
        <f t="shared" si="18"/>
        <v>1.562193938056329E-05</v>
      </c>
      <c r="M46" s="61">
        <v>13736101</v>
      </c>
      <c r="N46" s="74">
        <f t="shared" si="19"/>
        <v>0.0007432837676301699</v>
      </c>
      <c r="O46" s="61">
        <v>1000000</v>
      </c>
      <c r="P46" s="71">
        <f t="shared" si="20"/>
        <v>5.4111699355600975E-05</v>
      </c>
      <c r="Q46" s="44"/>
    </row>
    <row r="47" spans="1:17" ht="15" customHeight="1">
      <c r="A47" s="65" t="s">
        <v>42</v>
      </c>
      <c r="B47" s="103">
        <f t="shared" si="16"/>
        <v>-281829208</v>
      </c>
      <c r="C47" s="71">
        <f t="shared" si="17"/>
        <v>-0.01484895340867577</v>
      </c>
      <c r="D47" s="105">
        <v>2005</v>
      </c>
      <c r="E47" s="61">
        <v>0</v>
      </c>
      <c r="F47" s="105">
        <v>2005</v>
      </c>
      <c r="G47" s="81"/>
      <c r="H47" s="74"/>
      <c r="I47" s="81">
        <v>302241244</v>
      </c>
      <c r="J47" s="74">
        <f t="shared" si="21"/>
        <v>0.015924418133184425</v>
      </c>
      <c r="K47" s="81">
        <v>471541</v>
      </c>
      <c r="L47" s="74">
        <f t="shared" si="18"/>
        <v>2.4844445290001247E-05</v>
      </c>
      <c r="M47" s="61">
        <v>15667750</v>
      </c>
      <c r="N47" s="74">
        <f t="shared" si="19"/>
        <v>0.0008254988594680357</v>
      </c>
      <c r="O47" s="61">
        <v>0</v>
      </c>
      <c r="P47" s="71">
        <f t="shared" si="20"/>
        <v>0</v>
      </c>
      <c r="Q47" s="44"/>
    </row>
    <row r="48" spans="1:17" ht="15" customHeight="1">
      <c r="A48" s="65" t="s">
        <v>46</v>
      </c>
      <c r="B48" s="103">
        <f t="shared" si="16"/>
        <v>-200770990</v>
      </c>
      <c r="C48" s="71">
        <f t="shared" si="17"/>
        <v>-0.009916097592071803</v>
      </c>
      <c r="D48" s="105">
        <v>2006</v>
      </c>
      <c r="E48" s="61">
        <v>0</v>
      </c>
      <c r="F48" s="105">
        <v>2006</v>
      </c>
      <c r="G48" s="81"/>
      <c r="H48" s="74"/>
      <c r="I48" s="81">
        <v>281829208</v>
      </c>
      <c r="J48" s="74">
        <f t="shared" si="21"/>
        <v>0.013919570406184198</v>
      </c>
      <c r="K48" s="81">
        <v>244863</v>
      </c>
      <c r="L48" s="74">
        <f t="shared" si="18"/>
        <v>1.209380600597466E-05</v>
      </c>
      <c r="M48" s="61">
        <v>13444858</v>
      </c>
      <c r="N48" s="74">
        <f t="shared" si="19"/>
        <v>0.0006640427685272027</v>
      </c>
      <c r="O48" s="61">
        <v>0</v>
      </c>
      <c r="P48" s="71">
        <f t="shared" si="20"/>
        <v>0</v>
      </c>
      <c r="Q48" s="44"/>
    </row>
    <row r="49" spans="1:16" ht="15" customHeight="1">
      <c r="A49" s="65" t="s">
        <v>49</v>
      </c>
      <c r="B49" s="103">
        <f t="shared" si="16"/>
        <v>-189944474</v>
      </c>
      <c r="C49" s="71">
        <f t="shared" si="17"/>
        <v>-0.008721772350271903</v>
      </c>
      <c r="D49" s="105">
        <v>2007</v>
      </c>
      <c r="E49" s="61">
        <v>0</v>
      </c>
      <c r="F49" s="105">
        <v>2007</v>
      </c>
      <c r="G49" s="81"/>
      <c r="H49" s="74"/>
      <c r="I49" s="81">
        <v>186741540</v>
      </c>
      <c r="J49" s="74">
        <f t="shared" si="21"/>
        <v>0.00857470167949816</v>
      </c>
      <c r="K49" s="81">
        <v>0</v>
      </c>
      <c r="L49" s="74">
        <f t="shared" si="18"/>
        <v>0</v>
      </c>
      <c r="M49" s="61">
        <v>11732421</v>
      </c>
      <c r="N49" s="74">
        <f t="shared" si="19"/>
        <v>0.0005387232538260072</v>
      </c>
      <c r="O49" s="61">
        <v>0</v>
      </c>
      <c r="P49" s="71">
        <f t="shared" si="20"/>
        <v>0</v>
      </c>
    </row>
    <row r="50" spans="1:16" ht="15" customHeight="1">
      <c r="A50" s="65" t="s">
        <v>51</v>
      </c>
      <c r="B50" s="103">
        <f t="shared" si="16"/>
        <v>-810091870</v>
      </c>
      <c r="C50" s="71">
        <f t="shared" si="17"/>
        <v>-0.03816043441691531</v>
      </c>
      <c r="D50" s="105">
        <v>2008</v>
      </c>
      <c r="E50" s="61">
        <v>0</v>
      </c>
      <c r="F50" s="105">
        <v>2008</v>
      </c>
      <c r="G50" s="81">
        <v>2400317776</v>
      </c>
      <c r="H50" s="74">
        <f>G50/B37</f>
        <v>0.11307010039590201</v>
      </c>
      <c r="I50" s="81">
        <v>0</v>
      </c>
      <c r="J50" s="74">
        <f t="shared" si="21"/>
        <v>0</v>
      </c>
      <c r="K50" s="81">
        <v>0</v>
      </c>
      <c r="L50" s="74">
        <f t="shared" si="18"/>
        <v>0</v>
      </c>
      <c r="M50" s="61">
        <v>210053096</v>
      </c>
      <c r="N50" s="74">
        <f t="shared" si="19"/>
        <v>0.009894825131349627</v>
      </c>
      <c r="O50" s="61">
        <v>0</v>
      </c>
      <c r="P50" s="71">
        <f t="shared" si="20"/>
        <v>0</v>
      </c>
    </row>
    <row r="51" spans="1:16" ht="15" customHeight="1">
      <c r="A51" s="65" t="s">
        <v>58</v>
      </c>
      <c r="B51" s="103">
        <f t="shared" si="16"/>
        <v>-1332612227</v>
      </c>
      <c r="C51" s="71">
        <f t="shared" si="17"/>
        <v>-0.06035037745050007</v>
      </c>
      <c r="D51" s="105">
        <v>2009</v>
      </c>
      <c r="E51" s="61">
        <v>0</v>
      </c>
      <c r="F51" s="105">
        <v>2009</v>
      </c>
      <c r="G51" s="81">
        <v>2652382238</v>
      </c>
      <c r="H51" s="74">
        <f>G51/B38</f>
        <v>0.12011916592320304</v>
      </c>
      <c r="I51" s="81">
        <v>810091870</v>
      </c>
      <c r="J51" s="74">
        <f t="shared" si="21"/>
        <v>0.036686853935103084</v>
      </c>
      <c r="K51" s="81">
        <v>0</v>
      </c>
      <c r="L51" s="74">
        <f t="shared" si="18"/>
        <v>0</v>
      </c>
      <c r="M51" s="61">
        <v>20873155</v>
      </c>
      <c r="N51" s="74">
        <f t="shared" si="19"/>
        <v>0.0009452883271742582</v>
      </c>
      <c r="O51" s="61">
        <v>0</v>
      </c>
      <c r="P51" s="71">
        <f t="shared" si="20"/>
        <v>0</v>
      </c>
    </row>
    <row r="52" spans="1:16" ht="15" customHeight="1">
      <c r="A52" s="65" t="s">
        <v>60</v>
      </c>
      <c r="B52" s="103">
        <f t="shared" si="16"/>
        <v>0</v>
      </c>
      <c r="C52" s="71">
        <f t="shared" si="17"/>
        <v>0</v>
      </c>
      <c r="D52" s="105">
        <v>2010</v>
      </c>
      <c r="E52" s="61">
        <v>0</v>
      </c>
      <c r="F52" s="105">
        <v>2010</v>
      </c>
      <c r="G52" s="81">
        <v>2437947000</v>
      </c>
      <c r="H52" s="74">
        <f>G52/B39</f>
        <v>0.11205629705731376</v>
      </c>
      <c r="I52" s="81">
        <v>0</v>
      </c>
      <c r="J52" s="74">
        <f t="shared" si="21"/>
        <v>0</v>
      </c>
      <c r="K52" s="81">
        <v>809000</v>
      </c>
      <c r="L52" s="74">
        <f t="shared" si="18"/>
        <v>3.718437862651109E-05</v>
      </c>
      <c r="M52" s="61">
        <v>20104000</v>
      </c>
      <c r="N52" s="74">
        <f t="shared" si="19"/>
        <v>0.0009240478960536205</v>
      </c>
      <c r="O52" s="61">
        <v>1000000</v>
      </c>
      <c r="P52" s="71">
        <f t="shared" si="20"/>
        <v>4.596338519964288E-05</v>
      </c>
    </row>
    <row r="53" ht="15" customHeight="1"/>
    <row r="54" ht="15" customHeight="1"/>
    <row r="55" ht="15" customHeight="1"/>
    <row r="56" ht="15" customHeight="1"/>
  </sheetData>
  <sheetProtection/>
  <printOptions/>
  <pageMargins left="1.299212598425197" right="0.7874015748031497" top="0.7086614173228347" bottom="0.5511811023622047" header="0.5118110236220472" footer="0.3937007874015748"/>
  <pageSetup fitToHeight="1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F33">
      <selection activeCell="P52" sqref="P52"/>
    </sheetView>
  </sheetViews>
  <sheetFormatPr defaultColWidth="9.00390625" defaultRowHeight="13.5"/>
  <cols>
    <col min="1" max="1" width="17.50390625" style="178" customWidth="1"/>
    <col min="2" max="2" width="16.87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4.75" customHeight="1">
      <c r="B1" s="121" t="s">
        <v>107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5022272499</v>
      </c>
      <c r="C4" s="22">
        <v>1696594707</v>
      </c>
      <c r="D4" s="74">
        <f aca="true" t="shared" si="0" ref="D4:D13">C4/B4</f>
        <v>0.33781414834376555</v>
      </c>
      <c r="E4" s="75">
        <v>184680</v>
      </c>
      <c r="F4" s="80">
        <f aca="true" t="shared" si="1" ref="F4:F13">E4/B4</f>
        <v>3.677219825024871E-05</v>
      </c>
      <c r="G4" s="69">
        <v>1891379021</v>
      </c>
      <c r="H4" s="74">
        <f aca="true" t="shared" si="2" ref="H4:H13">G4/B4</f>
        <v>0.3765982473823549</v>
      </c>
      <c r="I4" s="69">
        <v>777305068</v>
      </c>
      <c r="J4" s="71">
        <f aca="true" t="shared" si="3" ref="J4:J13">I4/B4</f>
        <v>0.15477158361175575</v>
      </c>
      <c r="K4" s="24">
        <v>32229401</v>
      </c>
      <c r="L4" s="71">
        <f aca="true" t="shared" si="4" ref="L4:L13">K4/B4</f>
        <v>0.006417294363541065</v>
      </c>
      <c r="M4" s="24">
        <v>55156653</v>
      </c>
      <c r="N4" s="71">
        <f aca="true" t="shared" si="5" ref="N4:N13">M4/B4</f>
        <v>0.010982409459260207</v>
      </c>
      <c r="O4" s="24"/>
      <c r="P4" s="71"/>
    </row>
    <row r="5" spans="1:16" s="56" customFormat="1" ht="15" customHeight="1">
      <c r="A5" s="149" t="s">
        <v>10</v>
      </c>
      <c r="B5" s="13">
        <v>4976838699</v>
      </c>
      <c r="C5" s="88">
        <v>1714345164</v>
      </c>
      <c r="D5" s="74">
        <f t="shared" si="0"/>
        <v>0.34446468284062826</v>
      </c>
      <c r="E5" s="18">
        <v>182000</v>
      </c>
      <c r="F5" s="80">
        <f t="shared" si="1"/>
        <v>3.65693989713931E-05</v>
      </c>
      <c r="G5" s="81">
        <v>1860190749</v>
      </c>
      <c r="H5" s="74">
        <f t="shared" si="2"/>
        <v>0.3737695475993163</v>
      </c>
      <c r="I5" s="81">
        <v>750881794</v>
      </c>
      <c r="J5" s="71">
        <f t="shared" si="3"/>
        <v>0.1508752522260517</v>
      </c>
      <c r="K5" s="73">
        <v>26337314</v>
      </c>
      <c r="L5" s="71">
        <f t="shared" si="4"/>
        <v>0.005291976612642073</v>
      </c>
      <c r="M5" s="73">
        <v>39516560</v>
      </c>
      <c r="N5" s="71">
        <f t="shared" si="5"/>
        <v>0.007940092574818649</v>
      </c>
      <c r="O5" s="73"/>
      <c r="P5" s="71"/>
    </row>
    <row r="6" spans="1:16" s="56" customFormat="1" ht="15" customHeight="1">
      <c r="A6" s="149" t="s">
        <v>11</v>
      </c>
      <c r="B6" s="13">
        <v>5358200446</v>
      </c>
      <c r="C6" s="88">
        <v>1742101938</v>
      </c>
      <c r="D6" s="74">
        <f t="shared" si="0"/>
        <v>0.325128176065252</v>
      </c>
      <c r="E6" s="18">
        <v>158000</v>
      </c>
      <c r="F6" s="80">
        <f t="shared" si="1"/>
        <v>2.948751200936315E-05</v>
      </c>
      <c r="G6" s="81">
        <v>1953003233</v>
      </c>
      <c r="H6" s="74">
        <f t="shared" si="2"/>
        <v>0.3644886473886871</v>
      </c>
      <c r="I6" s="81">
        <v>915162872</v>
      </c>
      <c r="J6" s="71">
        <f t="shared" si="3"/>
        <v>0.17079668467483083</v>
      </c>
      <c r="K6" s="73">
        <v>51966678</v>
      </c>
      <c r="L6" s="71">
        <f t="shared" si="4"/>
        <v>0.00969853190893486</v>
      </c>
      <c r="M6" s="73">
        <v>101222985</v>
      </c>
      <c r="N6" s="71">
        <f t="shared" si="5"/>
        <v>0.018891227758298015</v>
      </c>
      <c r="O6" s="73"/>
      <c r="P6" s="71"/>
    </row>
    <row r="7" spans="1:16" s="56" customFormat="1" ht="15" customHeight="1">
      <c r="A7" s="149" t="s">
        <v>41</v>
      </c>
      <c r="B7" s="13">
        <v>5855701212</v>
      </c>
      <c r="C7" s="88">
        <v>1922585511</v>
      </c>
      <c r="D7" s="74">
        <f t="shared" si="0"/>
        <v>0.32832711939947934</v>
      </c>
      <c r="E7" s="18">
        <v>214360</v>
      </c>
      <c r="F7" s="80">
        <f t="shared" si="1"/>
        <v>3.660705904200086E-05</v>
      </c>
      <c r="G7" s="81">
        <v>2033902138</v>
      </c>
      <c r="H7" s="74">
        <f t="shared" si="2"/>
        <v>0.34733707618687154</v>
      </c>
      <c r="I7" s="81">
        <v>1134358786</v>
      </c>
      <c r="J7" s="71">
        <f t="shared" si="3"/>
        <v>0.19371869310465767</v>
      </c>
      <c r="K7" s="73">
        <v>52096843</v>
      </c>
      <c r="L7" s="71">
        <f t="shared" si="4"/>
        <v>0.008896772754258486</v>
      </c>
      <c r="M7" s="73">
        <v>104790677</v>
      </c>
      <c r="N7" s="71">
        <f t="shared" si="5"/>
        <v>0.017895495894710962</v>
      </c>
      <c r="O7" s="73"/>
      <c r="P7" s="71"/>
    </row>
    <row r="8" spans="1:16" s="56" customFormat="1" ht="15" customHeight="1">
      <c r="A8" s="149" t="s">
        <v>45</v>
      </c>
      <c r="B8" s="13">
        <v>5985211805</v>
      </c>
      <c r="C8" s="88">
        <v>1938605355</v>
      </c>
      <c r="D8" s="74">
        <f t="shared" si="0"/>
        <v>0.32389920660460236</v>
      </c>
      <c r="E8" s="18">
        <v>13059514</v>
      </c>
      <c r="F8" s="80">
        <f t="shared" si="1"/>
        <v>0.0021819635504110617</v>
      </c>
      <c r="G8" s="81">
        <v>1810086504</v>
      </c>
      <c r="H8" s="74">
        <f t="shared" si="2"/>
        <v>0.3024264742791337</v>
      </c>
      <c r="I8" s="81">
        <v>1282513695</v>
      </c>
      <c r="J8" s="71">
        <f t="shared" si="3"/>
        <v>0.21428041927080974</v>
      </c>
      <c r="K8" s="73">
        <v>245938087</v>
      </c>
      <c r="L8" s="71">
        <f t="shared" si="4"/>
        <v>0.04109095801664783</v>
      </c>
      <c r="M8" s="73">
        <v>101277772</v>
      </c>
      <c r="N8" s="71">
        <f t="shared" si="5"/>
        <v>0.016921334666117133</v>
      </c>
      <c r="O8" s="73"/>
      <c r="P8" s="71"/>
    </row>
    <row r="9" spans="1:16" s="56" customFormat="1" ht="15" customHeight="1">
      <c r="A9" s="149" t="s">
        <v>48</v>
      </c>
      <c r="B9" s="13">
        <f>C9+E9+G9+I9+K9+M9+O9+I22+K22+M22+O22</f>
        <v>7282258275</v>
      </c>
      <c r="C9" s="88">
        <v>1836035261</v>
      </c>
      <c r="D9" s="74">
        <f t="shared" si="0"/>
        <v>0.252124436083668</v>
      </c>
      <c r="E9" s="18">
        <v>217360</v>
      </c>
      <c r="F9" s="80">
        <f t="shared" si="1"/>
        <v>2.984788396563702E-05</v>
      </c>
      <c r="G9" s="81">
        <v>1384372588</v>
      </c>
      <c r="H9" s="74">
        <f t="shared" si="2"/>
        <v>0.1901020996127743</v>
      </c>
      <c r="I9" s="81">
        <v>1270224875</v>
      </c>
      <c r="J9" s="71">
        <f t="shared" si="3"/>
        <v>0.17442733106029532</v>
      </c>
      <c r="K9" s="73">
        <v>107765096</v>
      </c>
      <c r="L9" s="71">
        <f t="shared" si="4"/>
        <v>0.0147983073286425</v>
      </c>
      <c r="M9" s="73">
        <v>330799304</v>
      </c>
      <c r="N9" s="71">
        <f t="shared" si="5"/>
        <v>0.04542537376566749</v>
      </c>
      <c r="O9" s="73"/>
      <c r="P9" s="71"/>
    </row>
    <row r="10" spans="1:16" s="56" customFormat="1" ht="15" customHeight="1">
      <c r="A10" s="149" t="s">
        <v>59</v>
      </c>
      <c r="B10" s="13">
        <f>C10+E10+G10+I10+K10+M10+O10+I23+K23+M23+O23</f>
        <v>6862974000</v>
      </c>
      <c r="C10" s="88">
        <v>1984590000</v>
      </c>
      <c r="D10" s="74">
        <f t="shared" si="0"/>
        <v>0.28917346911120456</v>
      </c>
      <c r="E10" s="18">
        <v>166000</v>
      </c>
      <c r="F10" s="80">
        <f t="shared" si="1"/>
        <v>2.4187764662958072E-05</v>
      </c>
      <c r="G10" s="81">
        <v>1765157000</v>
      </c>
      <c r="H10" s="74">
        <f t="shared" si="2"/>
        <v>0.2572000127058619</v>
      </c>
      <c r="I10" s="81">
        <v>1494969000</v>
      </c>
      <c r="J10" s="71">
        <f t="shared" si="3"/>
        <v>0.21783107440010702</v>
      </c>
      <c r="K10" s="73">
        <v>351754000</v>
      </c>
      <c r="L10" s="71">
        <f t="shared" si="4"/>
        <v>0.05125387332080815</v>
      </c>
      <c r="M10" s="73">
        <v>649691000</v>
      </c>
      <c r="N10" s="71">
        <f t="shared" si="5"/>
        <v>0.09466610247977043</v>
      </c>
      <c r="O10" s="73"/>
      <c r="P10" s="71"/>
    </row>
    <row r="11" spans="1:16" s="56" customFormat="1" ht="15" customHeight="1">
      <c r="A11" s="149" t="s">
        <v>57</v>
      </c>
      <c r="B11" s="13">
        <f>C11+E11+G11+I11+K11+M11+O11+I24+K24+M24+O24</f>
        <v>6355009105</v>
      </c>
      <c r="C11" s="88">
        <v>1530867072</v>
      </c>
      <c r="D11" s="74">
        <f t="shared" si="0"/>
        <v>0.24089140498564243</v>
      </c>
      <c r="E11" s="18">
        <v>205500</v>
      </c>
      <c r="F11" s="80">
        <f t="shared" si="1"/>
        <v>3.2336696392506585E-05</v>
      </c>
      <c r="G11" s="81">
        <v>1581782058</v>
      </c>
      <c r="H11" s="74">
        <f t="shared" si="2"/>
        <v>0.248903193034843</v>
      </c>
      <c r="I11" s="81">
        <v>436383000</v>
      </c>
      <c r="J11" s="71">
        <f t="shared" si="3"/>
        <v>0.06866756487518832</v>
      </c>
      <c r="K11" s="73">
        <v>340336643</v>
      </c>
      <c r="L11" s="71">
        <f t="shared" si="4"/>
        <v>0.05355407637925013</v>
      </c>
      <c r="M11" s="73">
        <v>676963474</v>
      </c>
      <c r="N11" s="71">
        <f t="shared" si="5"/>
        <v>0.10652439088834319</v>
      </c>
      <c r="O11" s="73">
        <v>1284462943</v>
      </c>
      <c r="P11" s="71">
        <f>O11/B11</f>
        <v>0.2021181908283041</v>
      </c>
    </row>
    <row r="12" spans="1:16" s="56" customFormat="1" ht="15" customHeight="1">
      <c r="A12" s="149" t="s">
        <v>80</v>
      </c>
      <c r="B12" s="13">
        <f>C12+E12+G12+I12+K12+M12+O12+I25+K25+M25+O25</f>
        <v>6544745351</v>
      </c>
      <c r="C12" s="88">
        <v>1472757497</v>
      </c>
      <c r="D12" s="74">
        <f t="shared" si="0"/>
        <v>0.22502899929864667</v>
      </c>
      <c r="E12" s="18">
        <v>211640</v>
      </c>
      <c r="F12" s="80">
        <f t="shared" si="1"/>
        <v>3.233739261798209E-05</v>
      </c>
      <c r="G12" s="81">
        <v>1810644722</v>
      </c>
      <c r="H12" s="74">
        <f t="shared" si="2"/>
        <v>0.2766562524427851</v>
      </c>
      <c r="I12" s="81">
        <v>261076084</v>
      </c>
      <c r="J12" s="71">
        <f t="shared" si="3"/>
        <v>0.039890946094657306</v>
      </c>
      <c r="K12" s="73">
        <v>341362424</v>
      </c>
      <c r="L12" s="71">
        <f t="shared" si="4"/>
        <v>0.052158243857087845</v>
      </c>
      <c r="M12" s="73">
        <v>828172251</v>
      </c>
      <c r="N12" s="71">
        <f t="shared" si="5"/>
        <v>0.1265400266296778</v>
      </c>
      <c r="O12" s="73">
        <v>1400241289</v>
      </c>
      <c r="P12" s="71">
        <f>O12/B12</f>
        <v>0.21394893367181217</v>
      </c>
    </row>
    <row r="13" spans="1:16" s="56" customFormat="1" ht="15" customHeight="1">
      <c r="A13" s="149" t="s">
        <v>79</v>
      </c>
      <c r="B13" s="13">
        <f>C13+E13+G13+I13+K13+M13+O13+I26+K26+M26+O26</f>
        <v>7034453000</v>
      </c>
      <c r="C13" s="88">
        <v>1753203000</v>
      </c>
      <c r="D13" s="74">
        <f t="shared" si="0"/>
        <v>0.24923089257970735</v>
      </c>
      <c r="E13" s="18">
        <v>185000</v>
      </c>
      <c r="F13" s="80">
        <f t="shared" si="1"/>
        <v>2.6299130863480073E-05</v>
      </c>
      <c r="G13" s="81">
        <v>1824963000</v>
      </c>
      <c r="H13" s="74">
        <f t="shared" si="2"/>
        <v>0.2594321122054551</v>
      </c>
      <c r="I13" s="81">
        <v>238901000</v>
      </c>
      <c r="J13" s="71">
        <f t="shared" si="3"/>
        <v>0.03396156033738515</v>
      </c>
      <c r="K13" s="73">
        <v>363388000</v>
      </c>
      <c r="L13" s="71">
        <f t="shared" si="4"/>
        <v>0.05165831657415296</v>
      </c>
      <c r="M13" s="73">
        <v>871547000</v>
      </c>
      <c r="N13" s="71">
        <f t="shared" si="5"/>
        <v>0.12389691138742415</v>
      </c>
      <c r="O13" s="73">
        <v>1546571000</v>
      </c>
      <c r="P13" s="71">
        <f>O13/B13</f>
        <v>0.21985661145223373</v>
      </c>
    </row>
    <row r="14" spans="1:20" s="56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117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44"/>
      <c r="F15" s="44"/>
      <c r="G15" s="44"/>
      <c r="I15" s="30"/>
      <c r="J15" s="5"/>
      <c r="K15" s="8"/>
      <c r="L15" s="8"/>
      <c r="M15" s="5"/>
      <c r="N15" s="5"/>
      <c r="O15" s="5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9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H17" s="105">
        <v>2001</v>
      </c>
      <c r="I17" s="69">
        <v>10283000</v>
      </c>
      <c r="J17" s="70">
        <f aca="true" t="shared" si="6" ref="J17:J26">I17/B4</f>
        <v>0.002047479502963545</v>
      </c>
      <c r="K17" s="24">
        <v>556722585</v>
      </c>
      <c r="L17" s="71">
        <f aca="true" t="shared" si="7" ref="L17:L26">K17/B4</f>
        <v>0.11085073243454048</v>
      </c>
      <c r="M17" s="24">
        <v>0</v>
      </c>
      <c r="N17" s="71">
        <f aca="true" t="shared" si="8" ref="N17:N26">M17/B4</f>
        <v>0</v>
      </c>
      <c r="O17" s="24">
        <v>2417373</v>
      </c>
      <c r="P17" s="71">
        <f aca="true" t="shared" si="9" ref="P17:P26">O17/B4</f>
        <v>0.0004813305133246614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H18" s="105">
        <v>2002</v>
      </c>
      <c r="I18" s="61">
        <v>0</v>
      </c>
      <c r="J18" s="72">
        <f t="shared" si="6"/>
        <v>0</v>
      </c>
      <c r="K18" s="73">
        <v>577468085</v>
      </c>
      <c r="L18" s="71">
        <f t="shared" si="7"/>
        <v>0.11603110326160081</v>
      </c>
      <c r="M18" s="73">
        <v>0</v>
      </c>
      <c r="N18" s="71">
        <f t="shared" si="8"/>
        <v>0</v>
      </c>
      <c r="O18" s="73">
        <v>7917033</v>
      </c>
      <c r="P18" s="71">
        <f t="shared" si="9"/>
        <v>0.0015907754859707981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H19" s="105">
        <v>2003</v>
      </c>
      <c r="I19" s="61">
        <v>0</v>
      </c>
      <c r="J19" s="72">
        <f t="shared" si="6"/>
        <v>0</v>
      </c>
      <c r="K19" s="73">
        <v>588886622</v>
      </c>
      <c r="L19" s="71">
        <f t="shared" si="7"/>
        <v>0.10990380593910316</v>
      </c>
      <c r="M19" s="73">
        <v>0</v>
      </c>
      <c r="N19" s="71">
        <f t="shared" si="8"/>
        <v>0</v>
      </c>
      <c r="O19" s="73">
        <v>5698118</v>
      </c>
      <c r="P19" s="71">
        <f t="shared" si="9"/>
        <v>0.0010634387528846098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H20" s="105">
        <v>2004</v>
      </c>
      <c r="I20" s="61">
        <v>0</v>
      </c>
      <c r="J20" s="72">
        <f t="shared" si="6"/>
        <v>0</v>
      </c>
      <c r="K20" s="73">
        <v>601394190</v>
      </c>
      <c r="L20" s="71">
        <f t="shared" si="7"/>
        <v>0.10270233542100338</v>
      </c>
      <c r="M20" s="73">
        <v>0</v>
      </c>
      <c r="N20" s="71">
        <f t="shared" si="8"/>
        <v>0</v>
      </c>
      <c r="O20" s="73">
        <v>6358707</v>
      </c>
      <c r="P20" s="71">
        <f t="shared" si="9"/>
        <v>0.001085900179976601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F21" s="62"/>
      <c r="H21" s="105">
        <v>2005</v>
      </c>
      <c r="I21" s="61">
        <v>0</v>
      </c>
      <c r="J21" s="72">
        <f t="shared" si="6"/>
        <v>0</v>
      </c>
      <c r="K21" s="73">
        <v>593731378</v>
      </c>
      <c r="L21" s="71">
        <f t="shared" si="7"/>
        <v>0.09919972715151056</v>
      </c>
      <c r="M21" s="73">
        <v>0</v>
      </c>
      <c r="N21" s="71">
        <f t="shared" si="8"/>
        <v>0</v>
      </c>
      <c r="O21" s="73">
        <v>0</v>
      </c>
      <c r="P21" s="71">
        <f t="shared" si="9"/>
        <v>0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F22" s="62"/>
      <c r="H22" s="105">
        <v>2006</v>
      </c>
      <c r="I22" s="61">
        <v>0</v>
      </c>
      <c r="J22" s="72">
        <f t="shared" si="6"/>
        <v>0</v>
      </c>
      <c r="K22" s="73">
        <v>532622935</v>
      </c>
      <c r="L22" s="71">
        <f t="shared" si="7"/>
        <v>0.0731398029136779</v>
      </c>
      <c r="M22" s="73">
        <v>0</v>
      </c>
      <c r="N22" s="71">
        <f t="shared" si="8"/>
        <v>0</v>
      </c>
      <c r="O22" s="73">
        <v>1820220856</v>
      </c>
      <c r="P22" s="71">
        <f t="shared" si="9"/>
        <v>0.24995280135130885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F23" s="62"/>
      <c r="H23" s="105">
        <v>2007</v>
      </c>
      <c r="I23" s="61">
        <v>0</v>
      </c>
      <c r="J23" s="72">
        <f t="shared" si="6"/>
        <v>0</v>
      </c>
      <c r="K23" s="73">
        <v>614690000</v>
      </c>
      <c r="L23" s="71">
        <f t="shared" si="7"/>
        <v>0.08956612687152829</v>
      </c>
      <c r="M23" s="73">
        <v>0</v>
      </c>
      <c r="N23" s="71">
        <f t="shared" si="8"/>
        <v>0</v>
      </c>
      <c r="O23" s="73">
        <v>1957000</v>
      </c>
      <c r="P23" s="71">
        <f t="shared" si="9"/>
        <v>0.0002851533460566804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F24" s="62"/>
      <c r="H24" s="105">
        <v>2008</v>
      </c>
      <c r="I24" s="61">
        <v>0</v>
      </c>
      <c r="J24" s="72">
        <f t="shared" si="6"/>
        <v>0</v>
      </c>
      <c r="K24" s="73">
        <v>495482000</v>
      </c>
      <c r="L24" s="71">
        <f t="shared" si="7"/>
        <v>0.07796715816035012</v>
      </c>
      <c r="M24" s="73">
        <v>0</v>
      </c>
      <c r="N24" s="71">
        <f t="shared" si="8"/>
        <v>0</v>
      </c>
      <c r="O24" s="73">
        <v>8526415</v>
      </c>
      <c r="P24" s="71">
        <f t="shared" si="9"/>
        <v>0.0013416841516861997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F25" s="62"/>
      <c r="H25" s="105">
        <v>2009</v>
      </c>
      <c r="I25" s="61">
        <v>0</v>
      </c>
      <c r="J25" s="72">
        <f t="shared" si="6"/>
        <v>0</v>
      </c>
      <c r="K25" s="73">
        <v>420161926</v>
      </c>
      <c r="L25" s="71">
        <f t="shared" si="7"/>
        <v>0.06419836119915676</v>
      </c>
      <c r="M25" s="73">
        <v>0</v>
      </c>
      <c r="N25" s="71">
        <f t="shared" si="8"/>
        <v>0</v>
      </c>
      <c r="O25" s="73">
        <v>10117518</v>
      </c>
      <c r="P25" s="71">
        <f t="shared" si="9"/>
        <v>0.0015458994135584053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F26" s="62"/>
      <c r="H26" s="105">
        <v>2010</v>
      </c>
      <c r="I26" s="61">
        <v>0</v>
      </c>
      <c r="J26" s="72">
        <f t="shared" si="6"/>
        <v>0</v>
      </c>
      <c r="K26" s="73">
        <v>428890000</v>
      </c>
      <c r="L26" s="71">
        <f t="shared" si="7"/>
        <v>0.060969914789394425</v>
      </c>
      <c r="M26" s="73">
        <v>0</v>
      </c>
      <c r="N26" s="71">
        <f t="shared" si="8"/>
        <v>0</v>
      </c>
      <c r="O26" s="73">
        <v>6805000</v>
      </c>
      <c r="P26" s="71">
        <f t="shared" si="9"/>
        <v>0.0009673815433836859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28"/>
      <c r="O28" s="7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5569936797</v>
      </c>
      <c r="C30" s="22">
        <v>162162350</v>
      </c>
      <c r="D30" s="71">
        <f aca="true" t="shared" si="10" ref="D30:D39">C30/B30</f>
        <v>0.029113858183694576</v>
      </c>
      <c r="E30" s="24">
        <v>3166393956</v>
      </c>
      <c r="F30" s="60">
        <f aca="true" t="shared" si="11" ref="F30:F39">E30/B30</f>
        <v>0.5684793331417042</v>
      </c>
      <c r="G30" s="24">
        <v>1508130859</v>
      </c>
      <c r="H30" s="60">
        <f aca="true" t="shared" si="12" ref="H30:H39">G30/B30</f>
        <v>0.27076265206676814</v>
      </c>
      <c r="I30" s="24">
        <v>208395475</v>
      </c>
      <c r="J30" s="71">
        <f aca="true" t="shared" si="13" ref="J30:J39">I30/B30</f>
        <v>0.037414333877584215</v>
      </c>
      <c r="K30" s="24">
        <v>39420795</v>
      </c>
      <c r="L30" s="71">
        <f aca="true" t="shared" si="14" ref="L30:L39">K30/B30</f>
        <v>0.007077422318549874</v>
      </c>
      <c r="M30" s="24">
        <v>29267717</v>
      </c>
      <c r="N30" s="71">
        <f aca="true" t="shared" si="15" ref="N30:N39">M30/B30</f>
        <v>0.005254586913044285</v>
      </c>
      <c r="O30" s="24"/>
      <c r="P30" s="71">
        <f>O30/B30</f>
        <v>0</v>
      </c>
    </row>
    <row r="31" spans="1:16" s="105" customFormat="1" ht="15" customHeight="1">
      <c r="A31" s="149" t="s">
        <v>10</v>
      </c>
      <c r="B31" s="73">
        <v>5624005972</v>
      </c>
      <c r="C31" s="88">
        <v>168279027</v>
      </c>
      <c r="D31" s="71">
        <f t="shared" si="10"/>
        <v>0.02992155908756208</v>
      </c>
      <c r="E31" s="73">
        <v>2874324693</v>
      </c>
      <c r="F31" s="60">
        <f t="shared" si="11"/>
        <v>0.5110813728346446</v>
      </c>
      <c r="G31" s="73">
        <v>1727224287</v>
      </c>
      <c r="H31" s="60">
        <f t="shared" si="12"/>
        <v>0.30711636787003044</v>
      </c>
      <c r="I31" s="73">
        <v>206996034</v>
      </c>
      <c r="J31" s="71">
        <f t="shared" si="13"/>
        <v>0.036805799110200516</v>
      </c>
      <c r="K31" s="73">
        <v>37776583</v>
      </c>
      <c r="L31" s="71">
        <f t="shared" si="14"/>
        <v>0.0067170239839852005</v>
      </c>
      <c r="M31" s="73">
        <v>27580810</v>
      </c>
      <c r="N31" s="71">
        <f t="shared" si="15"/>
        <v>0.00490412174832591</v>
      </c>
      <c r="O31" s="73"/>
      <c r="P31" s="71">
        <f aca="true" t="shared" si="16" ref="P31:P39">O31/B31</f>
        <v>0</v>
      </c>
    </row>
    <row r="32" spans="1:16" s="105" customFormat="1" ht="15" customHeight="1">
      <c r="A32" s="149" t="s">
        <v>11</v>
      </c>
      <c r="B32" s="73">
        <v>6304461746</v>
      </c>
      <c r="C32" s="88">
        <v>163489088</v>
      </c>
      <c r="D32" s="71">
        <f t="shared" si="10"/>
        <v>0.02593228329186534</v>
      </c>
      <c r="E32" s="73">
        <v>3414742214</v>
      </c>
      <c r="F32" s="60">
        <f t="shared" si="11"/>
        <v>0.5416389775331028</v>
      </c>
      <c r="G32" s="73">
        <v>1700662464</v>
      </c>
      <c r="H32" s="80">
        <f t="shared" si="12"/>
        <v>0.2697553784157738</v>
      </c>
      <c r="I32" s="81">
        <v>231299637</v>
      </c>
      <c r="J32" s="71">
        <f t="shared" si="13"/>
        <v>0.03668824497932008</v>
      </c>
      <c r="K32" s="73">
        <v>106150623</v>
      </c>
      <c r="L32" s="71">
        <f t="shared" si="14"/>
        <v>0.01683738077518664</v>
      </c>
      <c r="M32" s="73">
        <v>29263800</v>
      </c>
      <c r="N32" s="71">
        <f t="shared" si="15"/>
        <v>0.0046417602610670195</v>
      </c>
      <c r="O32" s="73"/>
      <c r="P32" s="71">
        <f t="shared" si="16"/>
        <v>0</v>
      </c>
    </row>
    <row r="33" spans="1:16" s="105" customFormat="1" ht="15" customHeight="1">
      <c r="A33" s="149" t="s">
        <v>41</v>
      </c>
      <c r="B33" s="73">
        <v>6806009777</v>
      </c>
      <c r="C33" s="88">
        <v>155100236</v>
      </c>
      <c r="D33" s="71">
        <f t="shared" si="10"/>
        <v>0.022788717777652994</v>
      </c>
      <c r="E33" s="73">
        <v>3764892603</v>
      </c>
      <c r="F33" s="80">
        <f t="shared" si="11"/>
        <v>0.5531717888097886</v>
      </c>
      <c r="G33" s="81">
        <v>1524775538</v>
      </c>
      <c r="H33" s="80">
        <f t="shared" si="12"/>
        <v>0.22403369785814517</v>
      </c>
      <c r="I33" s="81">
        <v>281049553</v>
      </c>
      <c r="J33" s="71">
        <f t="shared" si="13"/>
        <v>0.04129432107925695</v>
      </c>
      <c r="K33" s="73">
        <v>107945094</v>
      </c>
      <c r="L33" s="71">
        <f t="shared" si="14"/>
        <v>0.015860261377347123</v>
      </c>
      <c r="M33" s="73">
        <v>19829950</v>
      </c>
      <c r="N33" s="71">
        <f t="shared" si="15"/>
        <v>0.0029135941101660866</v>
      </c>
      <c r="O33" s="73"/>
      <c r="P33" s="71">
        <f t="shared" si="16"/>
        <v>0</v>
      </c>
    </row>
    <row r="34" spans="1:16" s="105" customFormat="1" ht="15" customHeight="1">
      <c r="A34" s="149" t="s">
        <v>45</v>
      </c>
      <c r="B34" s="73">
        <v>6932163887</v>
      </c>
      <c r="C34" s="88">
        <v>142110342</v>
      </c>
      <c r="D34" s="71">
        <f t="shared" si="10"/>
        <v>0.020500141704165684</v>
      </c>
      <c r="E34" s="73">
        <v>3935449513</v>
      </c>
      <c r="F34" s="80">
        <f t="shared" si="11"/>
        <v>0.5677086660314268</v>
      </c>
      <c r="G34" s="81">
        <v>1400185208</v>
      </c>
      <c r="H34" s="80">
        <f t="shared" si="12"/>
        <v>0.20198385826188994</v>
      </c>
      <c r="I34" s="81">
        <v>334514499</v>
      </c>
      <c r="J34" s="71">
        <f t="shared" si="13"/>
        <v>0.048255422758732014</v>
      </c>
      <c r="K34" s="73">
        <v>113046675</v>
      </c>
      <c r="L34" s="71">
        <f t="shared" si="14"/>
        <v>0.016307559492642443</v>
      </c>
      <c r="M34" s="73">
        <v>22810650</v>
      </c>
      <c r="N34" s="71">
        <f t="shared" si="15"/>
        <v>0.0032905526141378716</v>
      </c>
      <c r="O34" s="73"/>
      <c r="P34" s="71">
        <f t="shared" si="16"/>
        <v>0</v>
      </c>
    </row>
    <row r="35" spans="1:16" s="105" customFormat="1" ht="15" customHeight="1">
      <c r="A35" s="149" t="s">
        <v>48</v>
      </c>
      <c r="B35" s="73">
        <f>C35+E35+G35+I35+K35+M35+O35+G48+I48+K48+M48+O48</f>
        <v>7000284770</v>
      </c>
      <c r="C35" s="88">
        <v>141689253</v>
      </c>
      <c r="D35" s="71">
        <f t="shared" si="10"/>
        <v>0.020240498444751127</v>
      </c>
      <c r="E35" s="73">
        <v>4154136069</v>
      </c>
      <c r="F35" s="80">
        <f t="shared" si="11"/>
        <v>0.5934238685264228</v>
      </c>
      <c r="G35" s="81">
        <v>1120024289</v>
      </c>
      <c r="H35" s="80">
        <f t="shared" si="12"/>
        <v>0.15999696095220423</v>
      </c>
      <c r="I35" s="81">
        <v>313028983</v>
      </c>
      <c r="J35" s="71">
        <f t="shared" si="13"/>
        <v>0.044716607007403215</v>
      </c>
      <c r="K35" s="73">
        <v>296739024</v>
      </c>
      <c r="L35" s="71">
        <f t="shared" si="14"/>
        <v>0.04238956467480965</v>
      </c>
      <c r="M35" s="73">
        <v>20578500</v>
      </c>
      <c r="N35" s="71">
        <f t="shared" si="15"/>
        <v>0.002939666124468248</v>
      </c>
      <c r="O35" s="73"/>
      <c r="P35" s="71">
        <f t="shared" si="16"/>
        <v>0</v>
      </c>
    </row>
    <row r="36" spans="1:16" s="105" customFormat="1" ht="15" customHeight="1">
      <c r="A36" s="149" t="s">
        <v>59</v>
      </c>
      <c r="B36" s="73">
        <f>C36+E36+G36+I36+K36+M36+O36+G49+I49+K49+M49+O49</f>
        <v>7717446000</v>
      </c>
      <c r="C36" s="88">
        <v>166973000</v>
      </c>
      <c r="D36" s="71">
        <f t="shared" si="10"/>
        <v>0.021635784688354153</v>
      </c>
      <c r="E36" s="73">
        <v>4484948000</v>
      </c>
      <c r="F36" s="80">
        <f t="shared" si="11"/>
        <v>0.581144072792994</v>
      </c>
      <c r="G36" s="81">
        <v>1176359000</v>
      </c>
      <c r="H36" s="80">
        <f t="shared" si="12"/>
        <v>0.15242853659099137</v>
      </c>
      <c r="I36" s="81">
        <v>314587000</v>
      </c>
      <c r="J36" s="71">
        <f t="shared" si="13"/>
        <v>0.04076309701421947</v>
      </c>
      <c r="K36" s="73">
        <v>653072000</v>
      </c>
      <c r="L36" s="71">
        <f t="shared" si="14"/>
        <v>0.08462281433520882</v>
      </c>
      <c r="M36" s="73">
        <v>25176000</v>
      </c>
      <c r="N36" s="71">
        <f t="shared" si="15"/>
        <v>0.003262219133117355</v>
      </c>
      <c r="O36" s="73"/>
      <c r="P36" s="71">
        <f t="shared" si="16"/>
        <v>0</v>
      </c>
    </row>
    <row r="37" spans="1:16" s="105" customFormat="1" ht="15" customHeight="1">
      <c r="A37" s="149" t="s">
        <v>57</v>
      </c>
      <c r="B37" s="73">
        <f>C37+E37+G37+I37+K37+M37+O37+G50+I50+K50+M50+O50</f>
        <v>7371848233</v>
      </c>
      <c r="C37" s="88">
        <v>143529579</v>
      </c>
      <c r="D37" s="71">
        <f t="shared" si="10"/>
        <v>0.019469958477643552</v>
      </c>
      <c r="E37" s="73">
        <v>4398072254</v>
      </c>
      <c r="F37" s="80">
        <f t="shared" si="11"/>
        <v>0.5966037437276688</v>
      </c>
      <c r="G37" s="81">
        <v>214516919</v>
      </c>
      <c r="H37" s="80">
        <f t="shared" si="12"/>
        <v>0.029099475765075752</v>
      </c>
      <c r="I37" s="81">
        <v>272612697</v>
      </c>
      <c r="J37" s="71">
        <f t="shared" si="13"/>
        <v>0.036980237300552686</v>
      </c>
      <c r="K37" s="73">
        <v>737190628</v>
      </c>
      <c r="L37" s="71">
        <f t="shared" si="14"/>
        <v>0.10000078741447416</v>
      </c>
      <c r="M37" s="73">
        <v>58727906</v>
      </c>
      <c r="N37" s="71">
        <f t="shared" si="15"/>
        <v>0.007966510452169262</v>
      </c>
      <c r="O37" s="73">
        <v>908254</v>
      </c>
      <c r="P37" s="71">
        <f t="shared" si="16"/>
        <v>0.00012320573773266392</v>
      </c>
    </row>
    <row r="38" spans="1:16" s="105" customFormat="1" ht="15" customHeight="1">
      <c r="A38" s="149" t="s">
        <v>80</v>
      </c>
      <c r="B38" s="73">
        <f>C38+E38+G38+I38+K38+M38+O38+G51+I51+K51+M51+O51</f>
        <v>7691241533</v>
      </c>
      <c r="C38" s="88">
        <v>136197996</v>
      </c>
      <c r="D38" s="71">
        <f t="shared" si="10"/>
        <v>0.017708193848240183</v>
      </c>
      <c r="E38" s="73">
        <v>4618190147</v>
      </c>
      <c r="F38" s="80">
        <f t="shared" si="11"/>
        <v>0.6004479416210267</v>
      </c>
      <c r="G38" s="81">
        <v>70077366</v>
      </c>
      <c r="H38" s="80">
        <f t="shared" si="12"/>
        <v>0.009111320415478623</v>
      </c>
      <c r="I38" s="81">
        <v>259851315</v>
      </c>
      <c r="J38" s="71">
        <f t="shared" si="13"/>
        <v>0.03378535362399989</v>
      </c>
      <c r="K38" s="73">
        <v>756585686</v>
      </c>
      <c r="L38" s="71">
        <f t="shared" si="14"/>
        <v>0.09836977330042197</v>
      </c>
      <c r="M38" s="73">
        <v>51922394</v>
      </c>
      <c r="N38" s="71">
        <f t="shared" si="15"/>
        <v>0.006750846892172356</v>
      </c>
      <c r="O38" s="73">
        <v>2155407</v>
      </c>
      <c r="P38" s="71">
        <f t="shared" si="16"/>
        <v>0.00028024175170575805</v>
      </c>
    </row>
    <row r="39" spans="1:16" s="105" customFormat="1" ht="15" customHeight="1">
      <c r="A39" s="149" t="s">
        <v>79</v>
      </c>
      <c r="B39" s="73">
        <f>C39+E39+G39+I39+K39+M39+O39+G52+I52+K52+M52+O52</f>
        <v>7034453000</v>
      </c>
      <c r="C39" s="88">
        <v>136743000</v>
      </c>
      <c r="D39" s="71">
        <f t="shared" si="10"/>
        <v>0.01943903811710733</v>
      </c>
      <c r="E39" s="73">
        <v>4866927000</v>
      </c>
      <c r="F39" s="80">
        <f t="shared" si="11"/>
        <v>0.691870000410835</v>
      </c>
      <c r="G39" s="81">
        <v>11256000</v>
      </c>
      <c r="H39" s="80">
        <f t="shared" si="12"/>
        <v>0.001600124416212604</v>
      </c>
      <c r="I39" s="81">
        <v>274242000</v>
      </c>
      <c r="J39" s="71">
        <f t="shared" si="13"/>
        <v>0.03898554727709461</v>
      </c>
      <c r="K39" s="73">
        <v>871661000</v>
      </c>
      <c r="L39" s="71">
        <f t="shared" si="14"/>
        <v>0.12391311733833463</v>
      </c>
      <c r="M39" s="73">
        <v>68442000</v>
      </c>
      <c r="N39" s="71">
        <f t="shared" si="15"/>
        <v>0.009729541159774611</v>
      </c>
      <c r="O39" s="73">
        <v>1795000</v>
      </c>
      <c r="P39" s="71">
        <f t="shared" si="16"/>
        <v>0.0002551726481078202</v>
      </c>
    </row>
    <row r="40" spans="1:15" s="105" customFormat="1" ht="15" customHeight="1">
      <c r="A40" s="153"/>
      <c r="N40" s="44"/>
      <c r="O40" s="44"/>
    </row>
    <row r="41" spans="1:17" s="105" customFormat="1" ht="15" customHeight="1" thickBot="1">
      <c r="A41" s="153"/>
      <c r="G41" s="34"/>
      <c r="H41" s="5"/>
      <c r="I41" s="5"/>
      <c r="J41" s="5"/>
      <c r="K41" s="5"/>
      <c r="L41" s="5"/>
      <c r="M41" s="5"/>
      <c r="N41" s="5"/>
      <c r="O41" s="5"/>
      <c r="P41" s="28"/>
      <c r="Q41" s="44"/>
    </row>
    <row r="42" spans="1:17" s="105" customFormat="1" ht="15" customHeight="1" thickBot="1" thickTop="1">
      <c r="A42" s="65" t="s">
        <v>20</v>
      </c>
      <c r="B42" s="79"/>
      <c r="C42" s="65" t="s">
        <v>28</v>
      </c>
      <c r="E42" s="65" t="s">
        <v>27</v>
      </c>
      <c r="G42" s="11" t="s">
        <v>77</v>
      </c>
      <c r="H42" s="16" t="s">
        <v>2</v>
      </c>
      <c r="I42" s="11" t="s">
        <v>37</v>
      </c>
      <c r="J42" s="16" t="s">
        <v>2</v>
      </c>
      <c r="K42" s="11" t="s">
        <v>19</v>
      </c>
      <c r="L42" s="16" t="s">
        <v>2</v>
      </c>
      <c r="M42" s="11" t="s">
        <v>26</v>
      </c>
      <c r="N42" s="10" t="s">
        <v>2</v>
      </c>
      <c r="O42" s="11" t="s">
        <v>34</v>
      </c>
      <c r="P42" s="16" t="s">
        <v>2</v>
      </c>
      <c r="Q42" s="44"/>
    </row>
    <row r="43" spans="1:17" s="105" customFormat="1" ht="15" customHeight="1" thickTop="1">
      <c r="A43" s="65" t="s">
        <v>23</v>
      </c>
      <c r="B43" s="103">
        <f aca="true" t="shared" si="17" ref="B43:B52">B4-B30</f>
        <v>-547664298</v>
      </c>
      <c r="C43" s="71">
        <f aca="true" t="shared" si="18" ref="C43:C52">B43/B30</f>
        <v>-0.09832504711632907</v>
      </c>
      <c r="D43" s="105">
        <v>2001</v>
      </c>
      <c r="E43" s="61">
        <v>42898020</v>
      </c>
      <c r="F43" s="105">
        <v>2001</v>
      </c>
      <c r="G43" s="83"/>
      <c r="H43" s="74"/>
      <c r="I43" s="83">
        <v>446089548</v>
      </c>
      <c r="J43" s="74">
        <f aca="true" t="shared" si="19" ref="J43:J52">I43/B30</f>
        <v>0.08008879889629383</v>
      </c>
      <c r="K43" s="83">
        <v>0</v>
      </c>
      <c r="L43" s="74">
        <f aca="true" t="shared" si="20" ref="L43:L52">K43/B30</f>
        <v>0</v>
      </c>
      <c r="M43" s="84">
        <v>9076097</v>
      </c>
      <c r="N43" s="74">
        <f aca="true" t="shared" si="21" ref="N43:N52">M43/B30</f>
        <v>0.0016294793515230618</v>
      </c>
      <c r="O43" s="84">
        <v>0</v>
      </c>
      <c r="P43" s="71">
        <f aca="true" t="shared" si="22" ref="P43:P52">O43/B30</f>
        <v>0</v>
      </c>
      <c r="Q43" s="44"/>
    </row>
    <row r="44" spans="1:17" s="105" customFormat="1" ht="15" customHeight="1">
      <c r="A44" s="65" t="s">
        <v>21</v>
      </c>
      <c r="B44" s="103">
        <f t="shared" si="17"/>
        <v>-647167273</v>
      </c>
      <c r="C44" s="71">
        <f t="shared" si="18"/>
        <v>-0.11507229477031572</v>
      </c>
      <c r="D44" s="105">
        <v>2002</v>
      </c>
      <c r="E44" s="61">
        <v>42949738</v>
      </c>
      <c r="F44" s="105">
        <v>2002</v>
      </c>
      <c r="G44" s="81"/>
      <c r="H44" s="74"/>
      <c r="I44" s="81">
        <v>546664309</v>
      </c>
      <c r="J44" s="74">
        <f t="shared" si="19"/>
        <v>0.09720194319167767</v>
      </c>
      <c r="K44" s="81">
        <v>0</v>
      </c>
      <c r="L44" s="74">
        <f t="shared" si="20"/>
        <v>0</v>
      </c>
      <c r="M44" s="61">
        <v>35160239</v>
      </c>
      <c r="N44" s="74">
        <f t="shared" si="21"/>
        <v>0.006251813951665555</v>
      </c>
      <c r="O44" s="61">
        <v>0</v>
      </c>
      <c r="P44" s="71">
        <f t="shared" si="22"/>
        <v>0</v>
      </c>
      <c r="Q44" s="44"/>
    </row>
    <row r="45" spans="1:17" s="105" customFormat="1" ht="15" customHeight="1">
      <c r="A45" s="65" t="s">
        <v>22</v>
      </c>
      <c r="B45" s="103">
        <f t="shared" si="17"/>
        <v>-946261300</v>
      </c>
      <c r="C45" s="71">
        <f t="shared" si="18"/>
        <v>-0.1500939077948051</v>
      </c>
      <c r="D45" s="105">
        <v>2003</v>
      </c>
      <c r="E45" s="61">
        <v>64027666</v>
      </c>
      <c r="F45" s="105">
        <v>2003</v>
      </c>
      <c r="G45" s="81"/>
      <c r="H45" s="74"/>
      <c r="I45" s="81">
        <v>647167273</v>
      </c>
      <c r="J45" s="74">
        <f t="shared" si="19"/>
        <v>0.10265226423343897</v>
      </c>
      <c r="K45" s="81">
        <v>0</v>
      </c>
      <c r="L45" s="74">
        <f t="shared" si="20"/>
        <v>0</v>
      </c>
      <c r="M45" s="61">
        <v>11686647</v>
      </c>
      <c r="N45" s="74">
        <f t="shared" si="21"/>
        <v>0.0018537105102453579</v>
      </c>
      <c r="O45" s="61">
        <v>0</v>
      </c>
      <c r="P45" s="71">
        <f t="shared" si="22"/>
        <v>0</v>
      </c>
      <c r="Q45" s="44"/>
    </row>
    <row r="46" spans="1:17" s="105" customFormat="1" ht="15" customHeight="1">
      <c r="A46" s="65" t="s">
        <v>29</v>
      </c>
      <c r="B46" s="103">
        <f t="shared" si="17"/>
        <v>-950308565</v>
      </c>
      <c r="C46" s="71">
        <f t="shared" si="18"/>
        <v>-0.13962785775175357</v>
      </c>
      <c r="D46" s="105">
        <v>2004</v>
      </c>
      <c r="E46" s="61">
        <v>0</v>
      </c>
      <c r="F46" s="105">
        <v>2004</v>
      </c>
      <c r="G46" s="81"/>
      <c r="H46" s="74"/>
      <c r="I46" s="81">
        <v>946261300</v>
      </c>
      <c r="J46" s="74">
        <f t="shared" si="19"/>
        <v>0.13903319727775937</v>
      </c>
      <c r="K46" s="81">
        <v>461347</v>
      </c>
      <c r="L46" s="74">
        <f t="shared" si="20"/>
        <v>6.778523909252386E-05</v>
      </c>
      <c r="M46" s="61">
        <v>5694156</v>
      </c>
      <c r="N46" s="74">
        <f t="shared" si="21"/>
        <v>0.0008366364707912467</v>
      </c>
      <c r="O46" s="61">
        <v>0</v>
      </c>
      <c r="P46" s="71">
        <f t="shared" si="22"/>
        <v>0</v>
      </c>
      <c r="Q46" s="44"/>
    </row>
    <row r="47" spans="1:17" s="105" customFormat="1" ht="15" customHeight="1">
      <c r="A47" s="65" t="s">
        <v>42</v>
      </c>
      <c r="B47" s="103">
        <f t="shared" si="17"/>
        <v>-946952082</v>
      </c>
      <c r="C47" s="71">
        <f t="shared" si="18"/>
        <v>-0.13660266800325288</v>
      </c>
      <c r="D47" s="105">
        <v>2005</v>
      </c>
      <c r="E47" s="61">
        <v>0</v>
      </c>
      <c r="F47" s="105">
        <v>2005</v>
      </c>
      <c r="G47" s="81"/>
      <c r="H47" s="74"/>
      <c r="I47" s="81">
        <v>0</v>
      </c>
      <c r="J47" s="74">
        <f t="shared" si="19"/>
        <v>0</v>
      </c>
      <c r="K47" s="81">
        <v>1123133</v>
      </c>
      <c r="L47" s="74">
        <f t="shared" si="20"/>
        <v>0.00016201766408123006</v>
      </c>
      <c r="M47" s="61">
        <v>982923867</v>
      </c>
      <c r="N47" s="74">
        <f t="shared" si="21"/>
        <v>0.1417917814729241</v>
      </c>
      <c r="O47" s="61">
        <v>0</v>
      </c>
      <c r="P47" s="71">
        <f t="shared" si="22"/>
        <v>0</v>
      </c>
      <c r="Q47" s="44"/>
    </row>
    <row r="48" spans="1:17" s="105" customFormat="1" ht="15" customHeight="1">
      <c r="A48" s="65" t="s">
        <v>46</v>
      </c>
      <c r="B48" s="103">
        <f t="shared" si="17"/>
        <v>281973505</v>
      </c>
      <c r="C48" s="71">
        <f t="shared" si="18"/>
        <v>0.04028029062594835</v>
      </c>
      <c r="D48" s="105">
        <v>2006</v>
      </c>
      <c r="E48" s="61">
        <v>0</v>
      </c>
      <c r="F48" s="105">
        <v>2006</v>
      </c>
      <c r="G48" s="81"/>
      <c r="H48" s="74"/>
      <c r="I48" s="81">
        <v>946952082</v>
      </c>
      <c r="J48" s="74">
        <f t="shared" si="19"/>
        <v>0.13527336574337676</v>
      </c>
      <c r="K48" s="81">
        <v>3109707</v>
      </c>
      <c r="L48" s="74">
        <f t="shared" si="20"/>
        <v>0.0004442257854032987</v>
      </c>
      <c r="M48" s="61">
        <v>4026863</v>
      </c>
      <c r="N48" s="74">
        <f t="shared" si="21"/>
        <v>0.000575242741160657</v>
      </c>
      <c r="O48" s="61">
        <v>0</v>
      </c>
      <c r="P48" s="71">
        <f t="shared" si="22"/>
        <v>0</v>
      </c>
      <c r="Q48" s="44"/>
    </row>
    <row r="49" spans="1:17" s="105" customFormat="1" ht="15" customHeight="1">
      <c r="A49" s="65" t="s">
        <v>49</v>
      </c>
      <c r="B49" s="103">
        <f t="shared" si="17"/>
        <v>-854472000</v>
      </c>
      <c r="C49" s="71">
        <f t="shared" si="18"/>
        <v>-0.11071953078777616</v>
      </c>
      <c r="D49" s="105">
        <v>2007</v>
      </c>
      <c r="E49" s="61">
        <v>0</v>
      </c>
      <c r="F49" s="105">
        <v>2007</v>
      </c>
      <c r="G49" s="81"/>
      <c r="H49" s="74"/>
      <c r="I49" s="81">
        <v>823790000</v>
      </c>
      <c r="J49" s="74">
        <f t="shared" si="19"/>
        <v>0.10674386318997243</v>
      </c>
      <c r="K49" s="81">
        <v>22950000</v>
      </c>
      <c r="L49" s="74">
        <f t="shared" si="20"/>
        <v>0.002973781740746874</v>
      </c>
      <c r="M49" s="61">
        <v>49502000</v>
      </c>
      <c r="N49" s="74">
        <f t="shared" si="21"/>
        <v>0.006414298201762604</v>
      </c>
      <c r="O49" s="61">
        <v>89000</v>
      </c>
      <c r="P49" s="71">
        <f t="shared" si="22"/>
        <v>1.1532312632961734E-05</v>
      </c>
      <c r="Q49" s="44"/>
    </row>
    <row r="50" spans="1:16" s="105" customFormat="1" ht="15" customHeight="1">
      <c r="A50" s="65" t="s">
        <v>51</v>
      </c>
      <c r="B50" s="103">
        <f t="shared" si="17"/>
        <v>-1016839128</v>
      </c>
      <c r="C50" s="71">
        <f t="shared" si="18"/>
        <v>-0.13793543977860673</v>
      </c>
      <c r="D50" s="105">
        <v>2008</v>
      </c>
      <c r="E50" s="61">
        <v>0</v>
      </c>
      <c r="F50" s="105">
        <v>2008</v>
      </c>
      <c r="G50" s="81">
        <v>674527618</v>
      </c>
      <c r="H50" s="74">
        <f>G50/B37</f>
        <v>0.09150047541408739</v>
      </c>
      <c r="I50" s="81">
        <v>798552173</v>
      </c>
      <c r="J50" s="74">
        <f t="shared" si="19"/>
        <v>0.10832455413627341</v>
      </c>
      <c r="K50" s="81">
        <v>24050271</v>
      </c>
      <c r="L50" s="74">
        <f t="shared" si="20"/>
        <v>0.0032624479289113982</v>
      </c>
      <c r="M50" s="61">
        <v>49159934</v>
      </c>
      <c r="N50" s="74">
        <f t="shared" si="21"/>
        <v>0.00666860364541094</v>
      </c>
      <c r="O50" s="61">
        <v>0</v>
      </c>
      <c r="P50" s="71">
        <f t="shared" si="22"/>
        <v>0</v>
      </c>
    </row>
    <row r="51" spans="1:16" s="105" customFormat="1" ht="15" customHeight="1">
      <c r="A51" s="65" t="s">
        <v>58</v>
      </c>
      <c r="B51" s="103">
        <f t="shared" si="17"/>
        <v>-1146496182</v>
      </c>
      <c r="C51" s="71">
        <f t="shared" si="18"/>
        <v>-0.14906516419759405</v>
      </c>
      <c r="D51" s="105">
        <v>2009</v>
      </c>
      <c r="E51" s="61">
        <v>0</v>
      </c>
      <c r="F51" s="105">
        <v>2009</v>
      </c>
      <c r="G51" s="81">
        <v>758040314</v>
      </c>
      <c r="H51" s="74">
        <f>G51/B38</f>
        <v>0.09855890115367671</v>
      </c>
      <c r="I51" s="81">
        <v>1016839128</v>
      </c>
      <c r="J51" s="74">
        <f t="shared" si="19"/>
        <v>0.13220741068098765</v>
      </c>
      <c r="K51" s="81">
        <v>18701069</v>
      </c>
      <c r="L51" s="74">
        <f t="shared" si="20"/>
        <v>0.0024314759742963855</v>
      </c>
      <c r="M51" s="61">
        <v>2680711</v>
      </c>
      <c r="N51" s="74">
        <f t="shared" si="21"/>
        <v>0.00034854073799374987</v>
      </c>
      <c r="O51" s="61">
        <v>0</v>
      </c>
      <c r="P51" s="71">
        <f t="shared" si="22"/>
        <v>0</v>
      </c>
    </row>
    <row r="52" spans="1:16" s="105" customFormat="1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61">
        <v>0</v>
      </c>
      <c r="F52" s="105">
        <v>2010</v>
      </c>
      <c r="G52" s="81">
        <v>761552000</v>
      </c>
      <c r="H52" s="74">
        <f>G52/B39</f>
        <v>0.10826030112078366</v>
      </c>
      <c r="I52" s="81">
        <v>0</v>
      </c>
      <c r="J52" s="74">
        <f t="shared" si="19"/>
        <v>0</v>
      </c>
      <c r="K52" s="81">
        <v>30030000</v>
      </c>
      <c r="L52" s="74">
        <f t="shared" si="20"/>
        <v>0.004268988647731387</v>
      </c>
      <c r="M52" s="61">
        <v>2805000</v>
      </c>
      <c r="N52" s="74">
        <f t="shared" si="21"/>
        <v>0.0003987516868760087</v>
      </c>
      <c r="O52" s="61">
        <v>9000000</v>
      </c>
      <c r="P52" s="71">
        <f t="shared" si="22"/>
        <v>0.0012794171771422739</v>
      </c>
    </row>
    <row r="53" spans="1:5" s="56" customFormat="1" ht="13.5">
      <c r="A53" s="178"/>
      <c r="E53" s="85"/>
    </row>
  </sheetData>
  <sheetProtection/>
  <printOptions/>
  <pageMargins left="1.14" right="0.5118110236220472" top="0.7874015748031497" bottom="0.47" header="0.5118110236220472" footer="0.31496062992125984"/>
  <pageSetup fitToHeight="1" fitToWidth="1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F34">
      <selection activeCell="P52" sqref="P52"/>
    </sheetView>
  </sheetViews>
  <sheetFormatPr defaultColWidth="9.00390625" defaultRowHeight="13.5"/>
  <cols>
    <col min="1" max="1" width="17.875" style="178" customWidth="1"/>
    <col min="2" max="2" width="16.87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5.5" customHeight="1">
      <c r="B1" s="121" t="s">
        <v>106</v>
      </c>
      <c r="G1" t="s">
        <v>87</v>
      </c>
    </row>
    <row r="2" spans="1:16" s="56" customFormat="1" ht="19.5" thickBot="1">
      <c r="A2" s="50"/>
      <c r="B2" s="165" t="s">
        <v>0</v>
      </c>
      <c r="C2" s="2"/>
      <c r="D2" s="3"/>
      <c r="E2" s="3"/>
      <c r="F2" s="3"/>
      <c r="G2" s="3"/>
      <c r="H2" s="3"/>
      <c r="I2" s="5"/>
      <c r="J2" s="5"/>
      <c r="K2" s="6"/>
      <c r="L2" s="6"/>
      <c r="M2" s="7"/>
      <c r="N2" s="5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12189071728</v>
      </c>
      <c r="C4" s="22">
        <v>4190788257</v>
      </c>
      <c r="D4" s="74">
        <f aca="true" t="shared" si="0" ref="D4:D13">C4/B4</f>
        <v>0.3438152100929207</v>
      </c>
      <c r="E4" s="75">
        <v>1035700</v>
      </c>
      <c r="F4" s="80">
        <f aca="true" t="shared" si="1" ref="F4:F13">E4/B4</f>
        <v>8.496955495149417E-05</v>
      </c>
      <c r="G4" s="69">
        <v>4458107337</v>
      </c>
      <c r="H4" s="74">
        <f aca="true" t="shared" si="2" ref="H4:H13">G4/B4</f>
        <v>0.36574625504574765</v>
      </c>
      <c r="I4" s="69">
        <v>1797034469</v>
      </c>
      <c r="J4" s="71">
        <f aca="true" t="shared" si="3" ref="J4:J13">I4/B4</f>
        <v>0.14742996916426054</v>
      </c>
      <c r="K4" s="24">
        <v>64215135</v>
      </c>
      <c r="L4" s="71">
        <f aca="true" t="shared" si="4" ref="L4:L13">K4/B4</f>
        <v>0.005268254747610424</v>
      </c>
      <c r="M4" s="24">
        <v>165008530</v>
      </c>
      <c r="N4" s="71">
        <f aca="true" t="shared" si="5" ref="N4:N13">M4/B4</f>
        <v>0.013537415619677778</v>
      </c>
      <c r="O4" s="24"/>
      <c r="P4" s="71"/>
    </row>
    <row r="5" spans="1:16" s="105" customFormat="1" ht="15" customHeight="1">
      <c r="A5" s="149" t="s">
        <v>10</v>
      </c>
      <c r="B5" s="13">
        <v>12171160977</v>
      </c>
      <c r="C5" s="88">
        <v>4350330032</v>
      </c>
      <c r="D5" s="74">
        <f t="shared" si="0"/>
        <v>0.35742933974999386</v>
      </c>
      <c r="E5" s="18">
        <v>1081150</v>
      </c>
      <c r="F5" s="80">
        <f t="shared" si="1"/>
        <v>8.882883087678022E-05</v>
      </c>
      <c r="G5" s="81">
        <v>4403812767</v>
      </c>
      <c r="H5" s="74">
        <f t="shared" si="2"/>
        <v>0.36182355777907643</v>
      </c>
      <c r="I5" s="81">
        <v>1744040460</v>
      </c>
      <c r="J5" s="71">
        <f t="shared" si="3"/>
        <v>0.1432928595140378</v>
      </c>
      <c r="K5" s="73">
        <v>58657307</v>
      </c>
      <c r="L5" s="71">
        <f t="shared" si="4"/>
        <v>0.004819368268223999</v>
      </c>
      <c r="M5" s="73">
        <v>154263511</v>
      </c>
      <c r="N5" s="71">
        <f t="shared" si="5"/>
        <v>0.012674510779334342</v>
      </c>
      <c r="O5" s="73"/>
      <c r="P5" s="71"/>
    </row>
    <row r="6" spans="1:16" s="105" customFormat="1" ht="15" customHeight="1">
      <c r="A6" s="149" t="s">
        <v>11</v>
      </c>
      <c r="B6" s="13">
        <v>13060256133</v>
      </c>
      <c r="C6" s="88">
        <v>4440705533</v>
      </c>
      <c r="D6" s="74">
        <f t="shared" si="0"/>
        <v>0.3400167261482298</v>
      </c>
      <c r="E6" s="18">
        <v>1162450</v>
      </c>
      <c r="F6" s="80">
        <f t="shared" si="1"/>
        <v>8.900667706376597E-05</v>
      </c>
      <c r="G6" s="81">
        <v>4609057474</v>
      </c>
      <c r="H6" s="74">
        <f t="shared" si="2"/>
        <v>0.35290712732302887</v>
      </c>
      <c r="I6" s="81">
        <v>2277656165</v>
      </c>
      <c r="J6" s="71">
        <f t="shared" si="3"/>
        <v>0.1743959798188745</v>
      </c>
      <c r="K6" s="73">
        <v>118172490</v>
      </c>
      <c r="L6" s="71">
        <f t="shared" si="4"/>
        <v>0.009048252101381663</v>
      </c>
      <c r="M6" s="73">
        <v>261918252</v>
      </c>
      <c r="N6" s="71">
        <f t="shared" si="5"/>
        <v>0.02005460301335118</v>
      </c>
      <c r="O6" s="73"/>
      <c r="P6" s="71"/>
    </row>
    <row r="7" spans="1:16" s="105" customFormat="1" ht="15" customHeight="1">
      <c r="A7" s="149" t="s">
        <v>41</v>
      </c>
      <c r="B7" s="13">
        <v>13359710702</v>
      </c>
      <c r="C7" s="88">
        <v>4644614801</v>
      </c>
      <c r="D7" s="74">
        <f t="shared" si="0"/>
        <v>0.3476583366662785</v>
      </c>
      <c r="E7" s="18">
        <v>1240600</v>
      </c>
      <c r="F7" s="80">
        <f t="shared" si="1"/>
        <v>9.286129225944072E-05</v>
      </c>
      <c r="G7" s="81">
        <v>4581874092</v>
      </c>
      <c r="H7" s="74">
        <f t="shared" si="2"/>
        <v>0.3429620741199191</v>
      </c>
      <c r="I7" s="81">
        <v>2523240647</v>
      </c>
      <c r="J7" s="71">
        <f t="shared" si="3"/>
        <v>0.18886940767529203</v>
      </c>
      <c r="K7" s="73">
        <v>117180214</v>
      </c>
      <c r="L7" s="71">
        <f t="shared" si="4"/>
        <v>0.00877116403295003</v>
      </c>
      <c r="M7" s="73">
        <v>275152740</v>
      </c>
      <c r="N7" s="71">
        <f t="shared" si="5"/>
        <v>0.020595710950448095</v>
      </c>
      <c r="O7" s="73"/>
      <c r="P7" s="71"/>
    </row>
    <row r="8" spans="1:16" s="105" customFormat="1" ht="15" customHeight="1">
      <c r="A8" s="149" t="s">
        <v>45</v>
      </c>
      <c r="B8" s="13">
        <v>13934014679</v>
      </c>
      <c r="C8" s="88">
        <v>4717646891</v>
      </c>
      <c r="D8" s="74">
        <f t="shared" si="0"/>
        <v>0.33857054120303043</v>
      </c>
      <c r="E8" s="18">
        <v>1741560</v>
      </c>
      <c r="F8" s="80">
        <f t="shared" si="1"/>
        <v>0.00012498623262000082</v>
      </c>
      <c r="G8" s="81">
        <v>4225415787</v>
      </c>
      <c r="H8" s="74">
        <f t="shared" si="2"/>
        <v>0.30324467745596234</v>
      </c>
      <c r="I8" s="81">
        <v>2858113972</v>
      </c>
      <c r="J8" s="71">
        <f t="shared" si="3"/>
        <v>0.2051177666912805</v>
      </c>
      <c r="K8" s="73">
        <v>567076543</v>
      </c>
      <c r="L8" s="71">
        <f t="shared" si="4"/>
        <v>0.04069728330734738</v>
      </c>
      <c r="M8" s="73">
        <v>242768994</v>
      </c>
      <c r="N8" s="71">
        <f t="shared" si="5"/>
        <v>0.017422760029518123</v>
      </c>
      <c r="O8" s="73"/>
      <c r="P8" s="71"/>
    </row>
    <row r="9" spans="1:16" s="105" customFormat="1" ht="15" customHeight="1">
      <c r="A9" s="162" t="s">
        <v>48</v>
      </c>
      <c r="B9" s="13">
        <f>C9+E9+G9+I9+K9+M9+O9+I22+K22+M22+O22</f>
        <v>14787242837</v>
      </c>
      <c r="C9" s="88">
        <v>4687506724</v>
      </c>
      <c r="D9" s="74">
        <f t="shared" si="0"/>
        <v>0.31699666906606305</v>
      </c>
      <c r="E9" s="18">
        <v>3070540</v>
      </c>
      <c r="F9" s="80">
        <f t="shared" si="1"/>
        <v>0.00020764790528204674</v>
      </c>
      <c r="G9" s="81">
        <v>4111085109</v>
      </c>
      <c r="H9" s="74">
        <f t="shared" si="2"/>
        <v>0.27801566217019313</v>
      </c>
      <c r="I9" s="81">
        <v>3327745710</v>
      </c>
      <c r="J9" s="71">
        <f t="shared" si="3"/>
        <v>0.2250416623762652</v>
      </c>
      <c r="K9" s="73">
        <v>720670381</v>
      </c>
      <c r="L9" s="71">
        <f t="shared" si="4"/>
        <v>0.0487359536151506</v>
      </c>
      <c r="M9" s="73">
        <v>736661383</v>
      </c>
      <c r="N9" s="71">
        <f t="shared" si="5"/>
        <v>0.04981735886265137</v>
      </c>
      <c r="O9" s="73"/>
      <c r="P9" s="71"/>
    </row>
    <row r="10" spans="1:16" s="105" customFormat="1" ht="15" customHeight="1">
      <c r="A10" s="149" t="s">
        <v>59</v>
      </c>
      <c r="B10" s="13">
        <f>C10+E10+G10+I10+K10+M10+O10+I23+K23+M23+O23</f>
        <v>16602165796</v>
      </c>
      <c r="C10" s="88">
        <v>5110610789</v>
      </c>
      <c r="D10" s="74">
        <f t="shared" si="0"/>
        <v>0.30782795761690995</v>
      </c>
      <c r="E10" s="18">
        <v>1901510</v>
      </c>
      <c r="F10" s="80">
        <f t="shared" si="1"/>
        <v>0.00011453385199045148</v>
      </c>
      <c r="G10" s="81">
        <v>4196925213</v>
      </c>
      <c r="H10" s="74">
        <f t="shared" si="2"/>
        <v>0.25279383813955014</v>
      </c>
      <c r="I10" s="81">
        <v>3817568463</v>
      </c>
      <c r="J10" s="71">
        <f t="shared" si="3"/>
        <v>0.22994400308421062</v>
      </c>
      <c r="K10" s="73">
        <v>746348895</v>
      </c>
      <c r="L10" s="71">
        <f t="shared" si="4"/>
        <v>0.044954911556166946</v>
      </c>
      <c r="M10" s="73">
        <v>1422172729</v>
      </c>
      <c r="N10" s="71">
        <f t="shared" si="5"/>
        <v>0.08566187968937447</v>
      </c>
      <c r="O10" s="73"/>
      <c r="P10" s="71"/>
    </row>
    <row r="11" spans="1:16" s="105" customFormat="1" ht="15" customHeight="1">
      <c r="A11" s="149" t="s">
        <v>57</v>
      </c>
      <c r="B11" s="13">
        <f>C11+E11+G11+I11+K11+M11+O11+I24+K24+M24+O24</f>
        <v>16225040000</v>
      </c>
      <c r="C11" s="88">
        <v>4239452000</v>
      </c>
      <c r="D11" s="74">
        <f t="shared" si="0"/>
        <v>0.2612906963557563</v>
      </c>
      <c r="E11" s="18">
        <v>1994000</v>
      </c>
      <c r="F11" s="80">
        <f t="shared" si="1"/>
        <v>0.0001228964612722064</v>
      </c>
      <c r="G11" s="81">
        <v>4529320000</v>
      </c>
      <c r="H11" s="74">
        <f t="shared" si="2"/>
        <v>0.27915616849018554</v>
      </c>
      <c r="I11" s="81">
        <v>1446638000</v>
      </c>
      <c r="J11" s="71">
        <f t="shared" si="3"/>
        <v>0.08916082795481552</v>
      </c>
      <c r="K11" s="73">
        <v>840537000</v>
      </c>
      <c r="L11" s="71">
        <f t="shared" si="4"/>
        <v>0.05180492621281673</v>
      </c>
      <c r="M11" s="73">
        <v>1710455000</v>
      </c>
      <c r="N11" s="71">
        <f t="shared" si="5"/>
        <v>0.10542069541893272</v>
      </c>
      <c r="O11" s="73">
        <v>2155968000</v>
      </c>
      <c r="P11" s="71">
        <f>O11/B11</f>
        <v>0.13287905607628703</v>
      </c>
    </row>
    <row r="12" spans="1:16" s="105" customFormat="1" ht="15" customHeight="1">
      <c r="A12" s="149" t="s">
        <v>80</v>
      </c>
      <c r="B12" s="13">
        <f>C12+E12+G12+I12+K12+M12+O12+I25+K25+M25+O25</f>
        <v>16970109257</v>
      </c>
      <c r="C12" s="88">
        <v>4251771149</v>
      </c>
      <c r="D12" s="74">
        <f t="shared" si="0"/>
        <v>0.25054471274226986</v>
      </c>
      <c r="E12" s="18">
        <v>1800820</v>
      </c>
      <c r="F12" s="80">
        <f t="shared" si="1"/>
        <v>0.0001061171718300623</v>
      </c>
      <c r="G12" s="81">
        <v>4804687879</v>
      </c>
      <c r="H12" s="74">
        <f t="shared" si="2"/>
        <v>0.28312651416891227</v>
      </c>
      <c r="I12" s="81">
        <v>608954578</v>
      </c>
      <c r="J12" s="71">
        <f t="shared" si="3"/>
        <v>0.035883951527820146</v>
      </c>
      <c r="K12" s="73">
        <v>800710921</v>
      </c>
      <c r="L12" s="71">
        <f t="shared" si="4"/>
        <v>0.04718360435244191</v>
      </c>
      <c r="M12" s="73">
        <v>2028110862</v>
      </c>
      <c r="N12" s="71">
        <f t="shared" si="5"/>
        <v>0.11951077222224864</v>
      </c>
      <c r="O12" s="73">
        <v>3087006669</v>
      </c>
      <c r="P12" s="71">
        <f>O12/B12</f>
        <v>0.18190847343700164</v>
      </c>
    </row>
    <row r="13" spans="1:16" s="105" customFormat="1" ht="15" customHeight="1">
      <c r="A13" s="149" t="s">
        <v>79</v>
      </c>
      <c r="B13" s="13">
        <f>C13+E13+G13+I13+K13+M13+O13+I26+K26+M26+O26</f>
        <v>18090435000</v>
      </c>
      <c r="C13" s="88">
        <v>4416856000</v>
      </c>
      <c r="D13" s="74">
        <f t="shared" si="0"/>
        <v>0.2441542174082602</v>
      </c>
      <c r="E13" s="18">
        <v>33392000</v>
      </c>
      <c r="F13" s="80">
        <f t="shared" si="1"/>
        <v>0.0018458373167919953</v>
      </c>
      <c r="G13" s="81">
        <v>5075812000</v>
      </c>
      <c r="H13" s="74">
        <f t="shared" si="2"/>
        <v>0.2805798754977423</v>
      </c>
      <c r="I13" s="81">
        <v>689981000</v>
      </c>
      <c r="J13" s="71">
        <f t="shared" si="3"/>
        <v>0.03814065278142842</v>
      </c>
      <c r="K13" s="73">
        <v>939436000</v>
      </c>
      <c r="L13" s="71">
        <f t="shared" si="4"/>
        <v>0.05192998399430417</v>
      </c>
      <c r="M13" s="73">
        <v>2242549000</v>
      </c>
      <c r="N13" s="71">
        <f t="shared" si="5"/>
        <v>0.12396324355937267</v>
      </c>
      <c r="O13" s="73">
        <v>3081257000</v>
      </c>
      <c r="P13" s="71">
        <f>O13/B13</f>
        <v>0.17032520224085268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117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44"/>
      <c r="H15" s="142"/>
      <c r="I15" s="5"/>
      <c r="J15" s="5"/>
      <c r="K15" s="8"/>
      <c r="L15" s="8"/>
      <c r="M15" s="5"/>
      <c r="N15" s="5"/>
      <c r="O15" s="8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H17" s="105">
        <v>2001</v>
      </c>
      <c r="I17" s="69">
        <v>0</v>
      </c>
      <c r="J17" s="70">
        <f aca="true" t="shared" si="6" ref="J17:J26">I17/B4</f>
        <v>0</v>
      </c>
      <c r="K17" s="24">
        <v>937815471</v>
      </c>
      <c r="L17" s="71">
        <f aca="true" t="shared" si="7" ref="L17:L26">K17/B4</f>
        <v>0.07693903948778207</v>
      </c>
      <c r="M17" s="24">
        <v>531653110</v>
      </c>
      <c r="N17" s="71">
        <f aca="true" t="shared" si="8" ref="N17:N26">M17/B4</f>
        <v>0.04361719430846556</v>
      </c>
      <c r="O17" s="24">
        <v>43413719</v>
      </c>
      <c r="P17" s="71">
        <f aca="true" t="shared" si="9" ref="P17:P26">O17/B4</f>
        <v>0.0035616919785837853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H18" s="105">
        <v>2002</v>
      </c>
      <c r="I18" s="61">
        <v>0</v>
      </c>
      <c r="J18" s="72">
        <f t="shared" si="6"/>
        <v>0</v>
      </c>
      <c r="K18" s="73">
        <v>975991617</v>
      </c>
      <c r="L18" s="71">
        <f t="shared" si="7"/>
        <v>0.08018886767206053</v>
      </c>
      <c r="M18" s="73">
        <v>192059823</v>
      </c>
      <c r="N18" s="71">
        <f t="shared" si="8"/>
        <v>0.015779909851076485</v>
      </c>
      <c r="O18" s="73">
        <v>290924310</v>
      </c>
      <c r="P18" s="71">
        <f t="shared" si="9"/>
        <v>0.023902757555319776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H19" s="105">
        <v>2003</v>
      </c>
      <c r="I19" s="61">
        <v>0</v>
      </c>
      <c r="J19" s="72">
        <f t="shared" si="6"/>
        <v>0</v>
      </c>
      <c r="K19" s="73">
        <v>1118612660</v>
      </c>
      <c r="L19" s="71">
        <f t="shared" si="7"/>
        <v>0.08565013186636866</v>
      </c>
      <c r="M19" s="73">
        <v>877731</v>
      </c>
      <c r="N19" s="71">
        <f t="shared" si="8"/>
        <v>6.72062623475043E-05</v>
      </c>
      <c r="O19" s="73">
        <v>232093378</v>
      </c>
      <c r="P19" s="71">
        <f t="shared" si="9"/>
        <v>0.01777096678935401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H20" s="105">
        <v>2004</v>
      </c>
      <c r="I20" s="61">
        <v>0</v>
      </c>
      <c r="J20" s="72">
        <f t="shared" si="6"/>
        <v>0</v>
      </c>
      <c r="K20" s="73">
        <v>1160678975</v>
      </c>
      <c r="L20" s="71">
        <f t="shared" si="7"/>
        <v>0.086879050070017</v>
      </c>
      <c r="M20" s="73">
        <v>6103120</v>
      </c>
      <c r="N20" s="71">
        <f t="shared" si="8"/>
        <v>0.0004568302515028517</v>
      </c>
      <c r="O20" s="73">
        <v>49625513</v>
      </c>
      <c r="P20" s="71">
        <f t="shared" si="9"/>
        <v>0.003714564941332964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H21" s="105">
        <v>2005</v>
      </c>
      <c r="I21" s="61">
        <v>0</v>
      </c>
      <c r="J21" s="72">
        <f t="shared" si="6"/>
        <v>0</v>
      </c>
      <c r="K21" s="73">
        <v>1162210700</v>
      </c>
      <c r="L21" s="71">
        <f t="shared" si="7"/>
        <v>0.08340817250261488</v>
      </c>
      <c r="M21" s="73">
        <v>31685708</v>
      </c>
      <c r="N21" s="71">
        <f t="shared" si="8"/>
        <v>0.002273982676920359</v>
      </c>
      <c r="O21" s="73">
        <v>127354524</v>
      </c>
      <c r="P21" s="71">
        <f t="shared" si="9"/>
        <v>0.009139829900705963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H22" s="105">
        <v>2006</v>
      </c>
      <c r="I22" s="61">
        <v>0</v>
      </c>
      <c r="J22" s="72">
        <f t="shared" si="6"/>
        <v>0</v>
      </c>
      <c r="K22" s="73">
        <v>1176232233</v>
      </c>
      <c r="L22" s="71">
        <f t="shared" si="7"/>
        <v>0.07954371521220187</v>
      </c>
      <c r="M22" s="73">
        <v>0</v>
      </c>
      <c r="N22" s="71">
        <f t="shared" si="8"/>
        <v>0</v>
      </c>
      <c r="O22" s="73">
        <v>24270757</v>
      </c>
      <c r="P22" s="71">
        <f t="shared" si="9"/>
        <v>0.001641330792192765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H23" s="105">
        <v>2007</v>
      </c>
      <c r="I23" s="61">
        <v>0</v>
      </c>
      <c r="J23" s="72">
        <f t="shared" si="6"/>
        <v>0</v>
      </c>
      <c r="K23" s="73">
        <v>1282027728</v>
      </c>
      <c r="L23" s="71">
        <f t="shared" si="7"/>
        <v>0.07722051109192525</v>
      </c>
      <c r="M23" s="73">
        <v>0</v>
      </c>
      <c r="N23" s="71">
        <f t="shared" si="8"/>
        <v>0</v>
      </c>
      <c r="O23" s="73">
        <v>24610469</v>
      </c>
      <c r="P23" s="71">
        <f t="shared" si="9"/>
        <v>0.0014823649698721512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H24" s="105">
        <v>2008</v>
      </c>
      <c r="I24" s="61">
        <v>0</v>
      </c>
      <c r="J24" s="72">
        <f t="shared" si="6"/>
        <v>0</v>
      </c>
      <c r="K24" s="73">
        <v>1276512000</v>
      </c>
      <c r="L24" s="71">
        <f t="shared" si="7"/>
        <v>0.07867543007598132</v>
      </c>
      <c r="M24" s="73">
        <v>0</v>
      </c>
      <c r="N24" s="71">
        <f t="shared" si="8"/>
        <v>0</v>
      </c>
      <c r="O24" s="73">
        <v>24164000</v>
      </c>
      <c r="P24" s="71">
        <f t="shared" si="9"/>
        <v>0.0014893029539526559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H25" s="105">
        <v>2009</v>
      </c>
      <c r="I25" s="61">
        <v>0</v>
      </c>
      <c r="J25" s="72">
        <f t="shared" si="6"/>
        <v>0</v>
      </c>
      <c r="K25" s="73">
        <v>1318441025</v>
      </c>
      <c r="L25" s="71">
        <f t="shared" si="7"/>
        <v>0.07769195855095372</v>
      </c>
      <c r="M25" s="73">
        <v>0</v>
      </c>
      <c r="N25" s="71">
        <f t="shared" si="8"/>
        <v>0</v>
      </c>
      <c r="O25" s="73">
        <v>68625354</v>
      </c>
      <c r="P25" s="71">
        <f t="shared" si="9"/>
        <v>0.004043895826521726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H26" s="105">
        <v>2010</v>
      </c>
      <c r="I26" s="61">
        <v>0</v>
      </c>
      <c r="J26" s="72">
        <f t="shared" si="6"/>
        <v>0</v>
      </c>
      <c r="K26" s="73">
        <v>1611151000</v>
      </c>
      <c r="L26" s="71">
        <f t="shared" si="7"/>
        <v>0.08906093192341699</v>
      </c>
      <c r="M26" s="73">
        <v>1000</v>
      </c>
      <c r="N26" s="71">
        <f t="shared" si="8"/>
        <v>5.527783052204107E-08</v>
      </c>
      <c r="O26" s="73">
        <v>0</v>
      </c>
      <c r="P26" s="71">
        <f t="shared" si="9"/>
        <v>0</v>
      </c>
      <c r="Q26" s="57"/>
      <c r="R26" s="62"/>
      <c r="S26" s="57"/>
      <c r="T26" s="62"/>
    </row>
    <row r="27" s="105" customFormat="1" ht="15" customHeight="1">
      <c r="A27" s="153"/>
    </row>
    <row r="28" spans="1:16" s="56" customFormat="1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5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11997011905</v>
      </c>
      <c r="C30" s="22">
        <v>234255560</v>
      </c>
      <c r="D30" s="71">
        <f aca="true" t="shared" si="10" ref="D30:D39">C30/B30</f>
        <v>0.01952615883479862</v>
      </c>
      <c r="E30" s="24">
        <v>7454886302</v>
      </c>
      <c r="F30" s="60">
        <f aca="true" t="shared" si="11" ref="F30:F39">E30/B30</f>
        <v>0.6213952575051646</v>
      </c>
      <c r="G30" s="24">
        <v>3634269201</v>
      </c>
      <c r="H30" s="60">
        <f aca="true" t="shared" si="12" ref="H30:H39">G30/B30</f>
        <v>0.3029311990167605</v>
      </c>
      <c r="I30" s="24">
        <v>525803800</v>
      </c>
      <c r="J30" s="71">
        <f aca="true" t="shared" si="13" ref="J30:J39">I30/B30</f>
        <v>0.04382789682661401</v>
      </c>
      <c r="K30" s="24">
        <v>107249670</v>
      </c>
      <c r="L30" s="71">
        <f aca="true" t="shared" si="14" ref="L30:L39">K30/B30</f>
        <v>0.008939698555712985</v>
      </c>
      <c r="M30" s="24">
        <v>32865299</v>
      </c>
      <c r="N30" s="71">
        <f aca="true" t="shared" si="15" ref="N30:N39">M30/B30</f>
        <v>0.0027394570631627626</v>
      </c>
      <c r="O30" s="24"/>
      <c r="P30" s="71"/>
    </row>
    <row r="31" spans="1:16" s="105" customFormat="1" ht="15" customHeight="1">
      <c r="A31" s="149" t="s">
        <v>10</v>
      </c>
      <c r="B31" s="73">
        <v>12170283246</v>
      </c>
      <c r="C31" s="88">
        <v>225004358</v>
      </c>
      <c r="D31" s="71">
        <f t="shared" si="10"/>
        <v>0.018488013257534665</v>
      </c>
      <c r="E31" s="73">
        <v>3963806931</v>
      </c>
      <c r="F31" s="60">
        <f t="shared" si="11"/>
        <v>0.32569553648661237</v>
      </c>
      <c r="G31" s="73">
        <v>4224875278</v>
      </c>
      <c r="H31" s="60">
        <f t="shared" si="12"/>
        <v>0.34714683237866195</v>
      </c>
      <c r="I31" s="73">
        <v>576957221</v>
      </c>
      <c r="J31" s="71">
        <f t="shared" si="13"/>
        <v>0.04740704955980611</v>
      </c>
      <c r="K31" s="73">
        <v>106323293</v>
      </c>
      <c r="L31" s="71">
        <f t="shared" si="14"/>
        <v>0.008736303901139294</v>
      </c>
      <c r="M31" s="73">
        <v>39255900</v>
      </c>
      <c r="N31" s="71">
        <f t="shared" si="15"/>
        <v>0.0032255535229964525</v>
      </c>
      <c r="O31" s="73"/>
      <c r="P31" s="71"/>
    </row>
    <row r="32" spans="1:16" s="105" customFormat="1" ht="15" customHeight="1">
      <c r="A32" s="149" t="s">
        <v>11</v>
      </c>
      <c r="B32" s="73">
        <v>13054153013</v>
      </c>
      <c r="C32" s="88">
        <v>235178405</v>
      </c>
      <c r="D32" s="71">
        <f t="shared" si="10"/>
        <v>0.01801560045801495</v>
      </c>
      <c r="E32" s="73">
        <v>8094292369</v>
      </c>
      <c r="F32" s="60">
        <f t="shared" si="11"/>
        <v>0.6200549634234627</v>
      </c>
      <c r="G32" s="73">
        <v>3774111910</v>
      </c>
      <c r="H32" s="80">
        <f t="shared" si="12"/>
        <v>0.2891119712049908</v>
      </c>
      <c r="I32" s="81">
        <v>646609504</v>
      </c>
      <c r="J32" s="71">
        <f t="shared" si="13"/>
        <v>0.04953285773164087</v>
      </c>
      <c r="K32" s="73">
        <v>241096000</v>
      </c>
      <c r="L32" s="71">
        <f t="shared" si="14"/>
        <v>0.018468911752444157</v>
      </c>
      <c r="M32" s="73">
        <v>41759007</v>
      </c>
      <c r="N32" s="71">
        <f t="shared" si="15"/>
        <v>0.003198905892892034</v>
      </c>
      <c r="O32" s="73"/>
      <c r="P32" s="71"/>
    </row>
    <row r="33" spans="1:16" s="105" customFormat="1" ht="15" customHeight="1">
      <c r="A33" s="149" t="s">
        <v>41</v>
      </c>
      <c r="B33" s="73">
        <v>13328024994</v>
      </c>
      <c r="C33" s="88">
        <v>232509819</v>
      </c>
      <c r="D33" s="71">
        <f t="shared" si="10"/>
        <v>0.017445181795852804</v>
      </c>
      <c r="E33" s="73">
        <v>8612043770</v>
      </c>
      <c r="F33" s="80">
        <f t="shared" si="11"/>
        <v>0.6461605357040494</v>
      </c>
      <c r="G33" s="81">
        <v>3418129853</v>
      </c>
      <c r="H33" s="80">
        <f t="shared" si="12"/>
        <v>0.25646184296163693</v>
      </c>
      <c r="I33" s="81">
        <v>755753917</v>
      </c>
      <c r="J33" s="71">
        <f t="shared" si="13"/>
        <v>0.056704119127944666</v>
      </c>
      <c r="K33" s="73">
        <v>256054578</v>
      </c>
      <c r="L33" s="71">
        <f t="shared" si="14"/>
        <v>0.019211742033442347</v>
      </c>
      <c r="M33" s="73">
        <v>43988352</v>
      </c>
      <c r="N33" s="71">
        <f t="shared" si="15"/>
        <v>0.003300440389315194</v>
      </c>
      <c r="O33" s="73"/>
      <c r="P33" s="71"/>
    </row>
    <row r="34" spans="1:16" s="105" customFormat="1" ht="15" customHeight="1">
      <c r="A34" s="149" t="s">
        <v>45</v>
      </c>
      <c r="B34" s="73">
        <v>13995056126</v>
      </c>
      <c r="C34" s="88">
        <v>201184910</v>
      </c>
      <c r="D34" s="71">
        <f t="shared" si="10"/>
        <v>0.01437542716432833</v>
      </c>
      <c r="E34" s="73">
        <v>9237292729</v>
      </c>
      <c r="F34" s="80">
        <f t="shared" si="11"/>
        <v>0.6600397058672003</v>
      </c>
      <c r="G34" s="81">
        <v>3321773225</v>
      </c>
      <c r="H34" s="80">
        <f t="shared" si="12"/>
        <v>0.2373533335696177</v>
      </c>
      <c r="I34" s="81">
        <v>908264807</v>
      </c>
      <c r="J34" s="71">
        <f t="shared" si="13"/>
        <v>0.06489897566845956</v>
      </c>
      <c r="K34" s="73">
        <v>269594226</v>
      </c>
      <c r="L34" s="71">
        <f t="shared" si="14"/>
        <v>0.01926353303429403</v>
      </c>
      <c r="M34" s="73">
        <v>39063645</v>
      </c>
      <c r="N34" s="71">
        <f t="shared" si="15"/>
        <v>0.0027912460406234172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14985927202</v>
      </c>
      <c r="C35" s="88">
        <v>91320938</v>
      </c>
      <c r="D35" s="71">
        <f t="shared" si="10"/>
        <v>0.0060937796353242955</v>
      </c>
      <c r="E35" s="73">
        <v>9847853148</v>
      </c>
      <c r="F35" s="80">
        <f t="shared" si="11"/>
        <v>0.6571400631577684</v>
      </c>
      <c r="G35" s="81">
        <v>3145774855</v>
      </c>
      <c r="H35" s="80">
        <f t="shared" si="12"/>
        <v>0.20991526333987326</v>
      </c>
      <c r="I35" s="81">
        <v>928053054</v>
      </c>
      <c r="J35" s="71">
        <f t="shared" si="13"/>
        <v>0.06192830390075186</v>
      </c>
      <c r="K35" s="73">
        <v>851978732</v>
      </c>
      <c r="L35" s="71">
        <f t="shared" si="14"/>
        <v>0.05685191983892036</v>
      </c>
      <c r="M35" s="73">
        <v>38224732</v>
      </c>
      <c r="N35" s="71">
        <f t="shared" si="15"/>
        <v>0.002550708507038429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16787870923</v>
      </c>
      <c r="C36" s="88">
        <v>205536563</v>
      </c>
      <c r="D36" s="71">
        <f t="shared" si="10"/>
        <v>0.012243158405418007</v>
      </c>
      <c r="E36" s="73">
        <v>10874636611</v>
      </c>
      <c r="F36" s="80">
        <f t="shared" si="11"/>
        <v>0.6477674662188013</v>
      </c>
      <c r="G36" s="81">
        <v>3077121109</v>
      </c>
      <c r="H36" s="80">
        <f t="shared" si="12"/>
        <v>0.18329430355484988</v>
      </c>
      <c r="I36" s="81">
        <v>878947247</v>
      </c>
      <c r="J36" s="71">
        <f t="shared" si="13"/>
        <v>0.05235608797752966</v>
      </c>
      <c r="K36" s="73">
        <v>1457361727</v>
      </c>
      <c r="L36" s="71">
        <f t="shared" si="14"/>
        <v>0.08681039624883945</v>
      </c>
      <c r="M36" s="73">
        <v>65282207</v>
      </c>
      <c r="N36" s="71">
        <f t="shared" si="15"/>
        <v>0.0038886531412724275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16616218000</v>
      </c>
      <c r="C37" s="88">
        <v>179174000</v>
      </c>
      <c r="D37" s="71">
        <f t="shared" si="10"/>
        <v>0.010783079519057827</v>
      </c>
      <c r="E37" s="73">
        <v>11277112000</v>
      </c>
      <c r="F37" s="80">
        <f t="shared" si="11"/>
        <v>0.6786810331929926</v>
      </c>
      <c r="G37" s="81">
        <v>554418000</v>
      </c>
      <c r="H37" s="80">
        <f t="shared" si="12"/>
        <v>0.03336607644411021</v>
      </c>
      <c r="I37" s="81">
        <v>792525000</v>
      </c>
      <c r="J37" s="71">
        <f t="shared" si="13"/>
        <v>0.04769587158762602</v>
      </c>
      <c r="K37" s="73">
        <v>1559521000</v>
      </c>
      <c r="L37" s="71">
        <f t="shared" si="14"/>
        <v>0.09385535264402525</v>
      </c>
      <c r="M37" s="73">
        <v>127533000</v>
      </c>
      <c r="N37" s="71">
        <f t="shared" si="15"/>
        <v>0.0076752122534742865</v>
      </c>
      <c r="O37" s="73">
        <v>2520000</v>
      </c>
      <c r="P37" s="71">
        <f>O37/B37</f>
        <v>0.00015165905984141517</v>
      </c>
    </row>
    <row r="38" spans="1:16" s="105" customFormat="1" ht="15" customHeight="1">
      <c r="A38" s="149" t="s">
        <v>80</v>
      </c>
      <c r="B38" s="73">
        <f>C38+E38+G38+I38+K38+M38+O38+G51+I51+K51+M51+O51</f>
        <v>17282597431</v>
      </c>
      <c r="C38" s="88">
        <v>193530489</v>
      </c>
      <c r="D38" s="71">
        <f t="shared" si="10"/>
        <v>0.01119799785724697</v>
      </c>
      <c r="E38" s="73">
        <v>11655105158</v>
      </c>
      <c r="F38" s="80">
        <f t="shared" si="11"/>
        <v>0.6743838826618792</v>
      </c>
      <c r="G38" s="81">
        <v>225102837</v>
      </c>
      <c r="H38" s="80">
        <f t="shared" si="12"/>
        <v>0.013024826730976814</v>
      </c>
      <c r="I38" s="81">
        <v>772845172</v>
      </c>
      <c r="J38" s="71">
        <f t="shared" si="13"/>
        <v>0.0447181145707727</v>
      </c>
      <c r="K38" s="73">
        <v>1785236664</v>
      </c>
      <c r="L38" s="71">
        <f t="shared" si="14"/>
        <v>0.10329677996189392</v>
      </c>
      <c r="M38" s="73">
        <v>121778663</v>
      </c>
      <c r="N38" s="71">
        <f t="shared" si="15"/>
        <v>0.007046317168828116</v>
      </c>
      <c r="O38" s="73">
        <v>6008285</v>
      </c>
      <c r="P38" s="71">
        <f>O38/B38</f>
        <v>0.0003476494215633854</v>
      </c>
    </row>
    <row r="39" spans="1:16" s="105" customFormat="1" ht="15" customHeight="1">
      <c r="A39" s="149" t="s">
        <v>79</v>
      </c>
      <c r="B39" s="73">
        <f>C39+E39+G39+I39+K39+M39+O39+G52+I52+K52+M52+O52</f>
        <v>18090435000</v>
      </c>
      <c r="C39" s="88">
        <v>192556000</v>
      </c>
      <c r="D39" s="71">
        <f t="shared" si="10"/>
        <v>0.01064407793400214</v>
      </c>
      <c r="E39" s="73">
        <v>12530876000</v>
      </c>
      <c r="F39" s="80">
        <f t="shared" si="11"/>
        <v>0.6926796398207119</v>
      </c>
      <c r="G39" s="81">
        <v>60858000</v>
      </c>
      <c r="H39" s="80">
        <f t="shared" si="12"/>
        <v>0.0033640982099103754</v>
      </c>
      <c r="I39" s="81">
        <v>799990000</v>
      </c>
      <c r="J39" s="71">
        <f t="shared" si="13"/>
        <v>0.044221711639327636</v>
      </c>
      <c r="K39" s="73">
        <v>2142559000</v>
      </c>
      <c r="L39" s="71">
        <f t="shared" si="14"/>
        <v>0.11843601328547379</v>
      </c>
      <c r="M39" s="73">
        <v>155000000</v>
      </c>
      <c r="N39" s="71">
        <f t="shared" si="15"/>
        <v>0.008568063730916365</v>
      </c>
      <c r="O39" s="73">
        <v>6053000</v>
      </c>
      <c r="P39" s="71">
        <f>O39/B39</f>
        <v>0.00033459670814991457</v>
      </c>
    </row>
    <row r="40" spans="1:14" s="105" customFormat="1" ht="15" customHeight="1">
      <c r="A40" s="153"/>
      <c r="N40" s="151"/>
    </row>
    <row r="41" spans="1:16" s="105" customFormat="1" ht="15" customHeight="1" thickBot="1">
      <c r="A41" s="153"/>
      <c r="F41" s="142"/>
      <c r="G41" s="5"/>
      <c r="H41" s="5"/>
      <c r="I41" s="5"/>
      <c r="J41" s="5"/>
      <c r="K41" s="5"/>
      <c r="L41" s="5"/>
      <c r="M41" s="5"/>
      <c r="N41" s="28"/>
      <c r="O41" s="5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34</v>
      </c>
      <c r="J42" s="109" t="s">
        <v>2</v>
      </c>
      <c r="K42" s="96" t="s">
        <v>19</v>
      </c>
      <c r="L42" s="109" t="s">
        <v>2</v>
      </c>
      <c r="M42" s="96" t="s">
        <v>26</v>
      </c>
      <c r="N42" s="109" t="s">
        <v>2</v>
      </c>
      <c r="O42" s="96" t="s">
        <v>32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6" ref="B43:B52">B4-B30</f>
        <v>192059823</v>
      </c>
      <c r="C43" s="71">
        <f aca="true" t="shared" si="17" ref="C43:C52">B43/B30</f>
        <v>0.01600897161066875</v>
      </c>
      <c r="D43" s="105">
        <v>2001</v>
      </c>
      <c r="E43" s="61">
        <v>650156935</v>
      </c>
      <c r="F43" s="105">
        <v>2001</v>
      </c>
      <c r="G43" s="83"/>
      <c r="H43" s="74"/>
      <c r="I43" s="83">
        <v>0</v>
      </c>
      <c r="J43" s="74">
        <f aca="true" t="shared" si="18" ref="J43:J52">I43/B30</f>
        <v>0</v>
      </c>
      <c r="K43" s="83">
        <v>0</v>
      </c>
      <c r="L43" s="74">
        <f aca="true" t="shared" si="19" ref="L43:L52">K43/B30</f>
        <v>0</v>
      </c>
      <c r="M43" s="84">
        <v>7682073</v>
      </c>
      <c r="N43" s="71">
        <f aca="true" t="shared" si="20" ref="N43:N52">M43/B30</f>
        <v>0.0006403321977865455</v>
      </c>
      <c r="O43" s="84"/>
      <c r="P43" s="71">
        <f>O43/B30</f>
        <v>0</v>
      </c>
    </row>
    <row r="44" spans="1:16" s="105" customFormat="1" ht="15" customHeight="1">
      <c r="A44" s="65" t="s">
        <v>21</v>
      </c>
      <c r="B44" s="103">
        <f t="shared" si="16"/>
        <v>877731</v>
      </c>
      <c r="C44" s="71">
        <f t="shared" si="17"/>
        <v>7.212083583087381E-05</v>
      </c>
      <c r="D44" s="105">
        <v>2002</v>
      </c>
      <c r="E44" s="61">
        <v>290162375</v>
      </c>
      <c r="F44" s="105">
        <v>2002</v>
      </c>
      <c r="G44" s="81"/>
      <c r="H44" s="74"/>
      <c r="I44" s="81">
        <v>0</v>
      </c>
      <c r="J44" s="74">
        <f t="shared" si="18"/>
        <v>0</v>
      </c>
      <c r="K44" s="81">
        <v>1158903</v>
      </c>
      <c r="L44" s="74">
        <f t="shared" si="19"/>
        <v>9.522399574232555E-05</v>
      </c>
      <c r="M44" s="61">
        <v>32901362</v>
      </c>
      <c r="N44" s="71">
        <f t="shared" si="20"/>
        <v>0.002703417934895942</v>
      </c>
      <c r="O44" s="61"/>
      <c r="P44" s="71">
        <f aca="true" t="shared" si="21" ref="P44:P52">O44/B31</f>
        <v>0</v>
      </c>
    </row>
    <row r="45" spans="1:16" s="105" customFormat="1" ht="15" customHeight="1">
      <c r="A45" s="65" t="s">
        <v>22</v>
      </c>
      <c r="B45" s="103">
        <f t="shared" si="16"/>
        <v>6103120</v>
      </c>
      <c r="C45" s="71">
        <f t="shared" si="17"/>
        <v>0.0004675232467339856</v>
      </c>
      <c r="D45" s="105">
        <v>2003</v>
      </c>
      <c r="E45" s="61">
        <v>90163467</v>
      </c>
      <c r="F45" s="105">
        <v>2003</v>
      </c>
      <c r="G45" s="81"/>
      <c r="H45" s="74"/>
      <c r="I45" s="81">
        <v>0</v>
      </c>
      <c r="J45" s="74">
        <f t="shared" si="18"/>
        <v>0</v>
      </c>
      <c r="K45" s="81">
        <v>3989174</v>
      </c>
      <c r="L45" s="74">
        <f t="shared" si="19"/>
        <v>0.00030558658198868776</v>
      </c>
      <c r="M45" s="61">
        <v>17116644</v>
      </c>
      <c r="N45" s="71">
        <f t="shared" si="20"/>
        <v>0.0013112029545658277</v>
      </c>
      <c r="O45" s="61"/>
      <c r="P45" s="71">
        <f t="shared" si="21"/>
        <v>0</v>
      </c>
    </row>
    <row r="46" spans="1:16" s="105" customFormat="1" ht="15" customHeight="1">
      <c r="A46" s="65" t="s">
        <v>29</v>
      </c>
      <c r="B46" s="103">
        <f t="shared" si="16"/>
        <v>31685708</v>
      </c>
      <c r="C46" s="71">
        <f t="shared" si="17"/>
        <v>0.002377374593329788</v>
      </c>
      <c r="D46" s="105">
        <v>2004</v>
      </c>
      <c r="E46" s="61">
        <v>90164068</v>
      </c>
      <c r="F46" s="105">
        <v>2004</v>
      </c>
      <c r="G46" s="81"/>
      <c r="H46" s="74"/>
      <c r="I46" s="81">
        <v>0</v>
      </c>
      <c r="J46" s="74">
        <f t="shared" si="18"/>
        <v>0</v>
      </c>
      <c r="K46" s="81">
        <v>1896916</v>
      </c>
      <c r="L46" s="74">
        <f t="shared" si="19"/>
        <v>0.00014232536334932988</v>
      </c>
      <c r="M46" s="61">
        <v>7647789</v>
      </c>
      <c r="N46" s="71">
        <f t="shared" si="20"/>
        <v>0.0005738126244093086</v>
      </c>
      <c r="O46" s="61"/>
      <c r="P46" s="71">
        <f t="shared" si="21"/>
        <v>0</v>
      </c>
    </row>
    <row r="47" spans="1:16" s="105" customFormat="1" ht="15" customHeight="1">
      <c r="A47" s="65" t="s">
        <v>42</v>
      </c>
      <c r="B47" s="103">
        <f t="shared" si="16"/>
        <v>-61041447</v>
      </c>
      <c r="C47" s="71">
        <f t="shared" si="17"/>
        <v>-0.004361643601171221</v>
      </c>
      <c r="D47" s="105">
        <v>2005</v>
      </c>
      <c r="E47" s="61">
        <v>0</v>
      </c>
      <c r="F47" s="105">
        <v>2005</v>
      </c>
      <c r="G47" s="81"/>
      <c r="H47" s="74"/>
      <c r="I47" s="81">
        <v>0</v>
      </c>
      <c r="J47" s="74">
        <f t="shared" si="18"/>
        <v>0</v>
      </c>
      <c r="K47" s="81">
        <v>1851504</v>
      </c>
      <c r="L47" s="74">
        <f t="shared" si="19"/>
        <v>0.0001322970042656905</v>
      </c>
      <c r="M47" s="61">
        <v>16031080</v>
      </c>
      <c r="N47" s="71">
        <f t="shared" si="20"/>
        <v>0.0011454816512109214</v>
      </c>
      <c r="O47" s="61"/>
      <c r="P47" s="71">
        <f t="shared" si="21"/>
        <v>0</v>
      </c>
    </row>
    <row r="48" spans="1:16" s="105" customFormat="1" ht="15" customHeight="1">
      <c r="A48" s="65" t="s">
        <v>46</v>
      </c>
      <c r="B48" s="103">
        <f t="shared" si="16"/>
        <v>-198684365</v>
      </c>
      <c r="C48" s="71">
        <f t="shared" si="17"/>
        <v>-0.013258062869375468</v>
      </c>
      <c r="D48" s="105">
        <v>2006</v>
      </c>
      <c r="E48" s="61">
        <v>0</v>
      </c>
      <c r="F48" s="105">
        <v>2006</v>
      </c>
      <c r="G48" s="81"/>
      <c r="H48" s="74"/>
      <c r="I48" s="81">
        <v>0</v>
      </c>
      <c r="J48" s="74">
        <f t="shared" si="18"/>
        <v>0</v>
      </c>
      <c r="K48" s="81">
        <v>0</v>
      </c>
      <c r="L48" s="74">
        <f t="shared" si="19"/>
        <v>0</v>
      </c>
      <c r="M48" s="61">
        <v>21680296</v>
      </c>
      <c r="N48" s="71">
        <f t="shared" si="20"/>
        <v>0.0014467103508354544</v>
      </c>
      <c r="O48" s="61">
        <v>61041447</v>
      </c>
      <c r="P48" s="71">
        <f t="shared" si="21"/>
        <v>0.004073251269487916</v>
      </c>
    </row>
    <row r="49" spans="1:16" s="105" customFormat="1" ht="15" customHeight="1">
      <c r="A49" s="65" t="s">
        <v>49</v>
      </c>
      <c r="B49" s="103">
        <f t="shared" si="16"/>
        <v>-185705127</v>
      </c>
      <c r="C49" s="71">
        <f t="shared" si="17"/>
        <v>-0.011061862927810409</v>
      </c>
      <c r="D49" s="105">
        <v>2007</v>
      </c>
      <c r="E49" s="61">
        <v>0</v>
      </c>
      <c r="F49" s="105">
        <v>2007</v>
      </c>
      <c r="G49" s="81"/>
      <c r="H49" s="74"/>
      <c r="I49" s="81">
        <v>0</v>
      </c>
      <c r="J49" s="74">
        <f t="shared" si="18"/>
        <v>0</v>
      </c>
      <c r="K49" s="81">
        <v>4531498</v>
      </c>
      <c r="L49" s="74">
        <f t="shared" si="19"/>
        <v>0.00026992690263014123</v>
      </c>
      <c r="M49" s="61">
        <v>60821033</v>
      </c>
      <c r="N49" s="71">
        <f t="shared" si="20"/>
        <v>0.0036229152153340032</v>
      </c>
      <c r="O49" s="61">
        <v>163632928</v>
      </c>
      <c r="P49" s="71">
        <f t="shared" si="21"/>
        <v>0.009747092335325076</v>
      </c>
    </row>
    <row r="50" spans="1:16" s="105" customFormat="1" ht="15" customHeight="1">
      <c r="A50" s="65" t="s">
        <v>51</v>
      </c>
      <c r="B50" s="103">
        <f t="shared" si="16"/>
        <v>-391178000</v>
      </c>
      <c r="C50" s="71">
        <f t="shared" si="17"/>
        <v>-0.023541939567716313</v>
      </c>
      <c r="D50" s="105">
        <v>2008</v>
      </c>
      <c r="E50" s="61">
        <v>0</v>
      </c>
      <c r="F50" s="105">
        <v>2008</v>
      </c>
      <c r="G50" s="81">
        <v>1870748000</v>
      </c>
      <c r="H50" s="74">
        <f>G50/B37</f>
        <v>0.11258566780960626</v>
      </c>
      <c r="I50" s="81">
        <v>0</v>
      </c>
      <c r="J50" s="74">
        <f t="shared" si="18"/>
        <v>0</v>
      </c>
      <c r="K50" s="81">
        <v>5120000</v>
      </c>
      <c r="L50" s="74">
        <f t="shared" si="19"/>
        <v>0.00030813269301112925</v>
      </c>
      <c r="M50" s="61">
        <v>61842000</v>
      </c>
      <c r="N50" s="71">
        <f t="shared" si="20"/>
        <v>0.003721785547108253</v>
      </c>
      <c r="O50" s="61">
        <v>185705000</v>
      </c>
      <c r="P50" s="71">
        <f t="shared" si="21"/>
        <v>0.011176129249146828</v>
      </c>
    </row>
    <row r="51" spans="1:16" s="105" customFormat="1" ht="15" customHeight="1">
      <c r="A51" s="65" t="s">
        <v>58</v>
      </c>
      <c r="B51" s="103">
        <f t="shared" si="16"/>
        <v>-312488174</v>
      </c>
      <c r="C51" s="71">
        <f t="shared" si="17"/>
        <v>-0.018081088519685488</v>
      </c>
      <c r="D51" s="105">
        <v>2009</v>
      </c>
      <c r="E51" s="61">
        <v>0</v>
      </c>
      <c r="F51" s="105">
        <v>2009</v>
      </c>
      <c r="G51" s="81">
        <v>2113068274</v>
      </c>
      <c r="H51" s="74">
        <f>G51/B38</f>
        <v>0.12226566535709293</v>
      </c>
      <c r="I51" s="81">
        <v>0</v>
      </c>
      <c r="J51" s="74">
        <f t="shared" si="18"/>
        <v>0</v>
      </c>
      <c r="K51" s="81">
        <v>13968609</v>
      </c>
      <c r="L51" s="74">
        <f t="shared" si="19"/>
        <v>0.0008082470852988996</v>
      </c>
      <c r="M51" s="61">
        <v>16758833</v>
      </c>
      <c r="N51" s="71">
        <f t="shared" si="20"/>
        <v>0.0009696941137990915</v>
      </c>
      <c r="O51" s="61">
        <v>379194447</v>
      </c>
      <c r="P51" s="71">
        <f t="shared" si="21"/>
        <v>0.021940825070647912</v>
      </c>
    </row>
    <row r="52" spans="1:16" s="105" customFormat="1" ht="15" customHeight="1">
      <c r="A52" s="65" t="s">
        <v>60</v>
      </c>
      <c r="B52" s="103">
        <f t="shared" si="16"/>
        <v>0</v>
      </c>
      <c r="C52" s="71">
        <f t="shared" si="17"/>
        <v>0</v>
      </c>
      <c r="D52" s="105">
        <v>2010</v>
      </c>
      <c r="E52" s="61">
        <v>0</v>
      </c>
      <c r="F52" s="220">
        <v>2010</v>
      </c>
      <c r="G52" s="81">
        <v>2113069000</v>
      </c>
      <c r="H52" s="74">
        <f>G52/B39</f>
        <v>0.1168058700633788</v>
      </c>
      <c r="I52" s="81">
        <v>50000000</v>
      </c>
      <c r="J52" s="74">
        <f t="shared" si="18"/>
        <v>0.0027638915261020535</v>
      </c>
      <c r="K52" s="81">
        <v>25000000</v>
      </c>
      <c r="L52" s="74">
        <f t="shared" si="19"/>
        <v>0.0013819457630510268</v>
      </c>
      <c r="M52" s="61">
        <v>14474000</v>
      </c>
      <c r="N52" s="71">
        <f t="shared" si="20"/>
        <v>0.0008000913189760224</v>
      </c>
      <c r="O52" s="61">
        <v>0</v>
      </c>
      <c r="P52" s="71">
        <f t="shared" si="21"/>
        <v>0</v>
      </c>
    </row>
    <row r="53" spans="1:5" s="107" customFormat="1" ht="15" customHeight="1">
      <c r="A53" s="153"/>
      <c r="E53" s="23"/>
    </row>
    <row r="54" s="107" customFormat="1" ht="15" customHeight="1">
      <c r="A54" s="153"/>
    </row>
    <row r="55" s="107" customFormat="1" ht="12">
      <c r="A55" s="153"/>
    </row>
  </sheetData>
  <sheetProtection/>
  <printOptions/>
  <pageMargins left="1.062992125984252" right="0.31496062992125984" top="0.7480314960629921" bottom="0.5511811023622047" header="0.5118110236220472" footer="0.35433070866141736"/>
  <pageSetup fitToHeight="1" fitToWidth="1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F28">
      <selection activeCell="P52" sqref="P52"/>
    </sheetView>
  </sheetViews>
  <sheetFormatPr defaultColWidth="9.00390625" defaultRowHeight="13.5"/>
  <cols>
    <col min="1" max="1" width="14.375" style="178" customWidth="1"/>
    <col min="2" max="2" width="16.1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3.625" style="0" customWidth="1"/>
    <col min="18" max="18" width="7.625" style="0" customWidth="1"/>
  </cols>
  <sheetData>
    <row r="1" spans="2:7" ht="27.75" customHeight="1">
      <c r="B1" s="121" t="s">
        <v>108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96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1528630201</v>
      </c>
      <c r="C4" s="22">
        <v>423564161</v>
      </c>
      <c r="D4" s="74">
        <f aca="true" t="shared" si="0" ref="D4:D13">C4/B4</f>
        <v>0.27708739544914956</v>
      </c>
      <c r="E4" s="75">
        <v>30200</v>
      </c>
      <c r="F4" s="80">
        <f aca="true" t="shared" si="1" ref="F4:F13">E4/B4</f>
        <v>1.9756249732763195E-05</v>
      </c>
      <c r="G4" s="69">
        <v>546542076</v>
      </c>
      <c r="H4" s="74">
        <f aca="true" t="shared" si="2" ref="H4:H13">G4/B4</f>
        <v>0.3575371438052597</v>
      </c>
      <c r="I4" s="69">
        <v>280478562</v>
      </c>
      <c r="J4" s="71">
        <f aca="true" t="shared" si="3" ref="J4:J13">I4/B4</f>
        <v>0.18348359323040747</v>
      </c>
      <c r="K4" s="24">
        <v>9542376</v>
      </c>
      <c r="L4" s="71">
        <f aca="true" t="shared" si="4" ref="L4:L13">K4/B4</f>
        <v>0.006242435870858475</v>
      </c>
      <c r="M4" s="24">
        <v>22031643</v>
      </c>
      <c r="N4" s="71">
        <f aca="true" t="shared" si="5" ref="N4:N13">M4/B4</f>
        <v>0.014412670236128614</v>
      </c>
      <c r="O4" s="24"/>
      <c r="P4" s="71">
        <f>O4/B4</f>
        <v>0</v>
      </c>
    </row>
    <row r="5" spans="1:16" s="56" customFormat="1" ht="15" customHeight="1">
      <c r="A5" s="149" t="s">
        <v>10</v>
      </c>
      <c r="B5" s="13">
        <v>1482901343</v>
      </c>
      <c r="C5" s="88">
        <v>434732870</v>
      </c>
      <c r="D5" s="74">
        <f t="shared" si="0"/>
        <v>0.29316371723051304</v>
      </c>
      <c r="E5" s="18">
        <v>31000</v>
      </c>
      <c r="F5" s="80">
        <f t="shared" si="1"/>
        <v>2.0904964545574628E-05</v>
      </c>
      <c r="G5" s="81">
        <v>552793016</v>
      </c>
      <c r="H5" s="74">
        <f t="shared" si="2"/>
        <v>0.3727780129200409</v>
      </c>
      <c r="I5" s="81">
        <v>260866969</v>
      </c>
      <c r="J5" s="71">
        <f t="shared" si="3"/>
        <v>0.175916604453436</v>
      </c>
      <c r="K5" s="73">
        <v>8870240</v>
      </c>
      <c r="L5" s="71">
        <f t="shared" si="4"/>
        <v>0.005981679119701222</v>
      </c>
      <c r="M5" s="73">
        <v>25338704</v>
      </c>
      <c r="N5" s="71">
        <f t="shared" si="5"/>
        <v>0.017087248669380967</v>
      </c>
      <c r="O5" s="73"/>
      <c r="P5" s="71">
        <f aca="true" t="shared" si="6" ref="P5:P13">O5/B5</f>
        <v>0</v>
      </c>
    </row>
    <row r="6" spans="1:16" s="56" customFormat="1" ht="15" customHeight="1">
      <c r="A6" s="149" t="s">
        <v>11</v>
      </c>
      <c r="B6" s="13">
        <v>1535486800</v>
      </c>
      <c r="C6" s="88">
        <v>484230357</v>
      </c>
      <c r="D6" s="74">
        <f t="shared" si="0"/>
        <v>0.31535950488144865</v>
      </c>
      <c r="E6" s="18">
        <v>32360</v>
      </c>
      <c r="F6" s="80">
        <f t="shared" si="1"/>
        <v>2.1074749714553065E-05</v>
      </c>
      <c r="G6" s="81">
        <v>576554071</v>
      </c>
      <c r="H6" s="74">
        <f t="shared" si="2"/>
        <v>0.3754861787154406</v>
      </c>
      <c r="I6" s="81">
        <v>284489880</v>
      </c>
      <c r="J6" s="71">
        <f t="shared" si="3"/>
        <v>0.18527666926215192</v>
      </c>
      <c r="K6" s="73">
        <v>17186826</v>
      </c>
      <c r="L6" s="71">
        <f t="shared" si="4"/>
        <v>0.011193079614881743</v>
      </c>
      <c r="M6" s="73">
        <v>27626113</v>
      </c>
      <c r="N6" s="71">
        <f t="shared" si="5"/>
        <v>0.017991761961092728</v>
      </c>
      <c r="O6" s="73"/>
      <c r="P6" s="71">
        <f t="shared" si="6"/>
        <v>0</v>
      </c>
    </row>
    <row r="7" spans="1:16" s="56" customFormat="1" ht="15" customHeight="1">
      <c r="A7" s="149" t="s">
        <v>41</v>
      </c>
      <c r="B7" s="13">
        <v>1614207877</v>
      </c>
      <c r="C7" s="88">
        <v>533920259</v>
      </c>
      <c r="D7" s="74">
        <f t="shared" si="0"/>
        <v>0.33076301175799555</v>
      </c>
      <c r="E7" s="18">
        <v>33040</v>
      </c>
      <c r="F7" s="80">
        <f t="shared" si="1"/>
        <v>2.0468243570589392E-05</v>
      </c>
      <c r="G7" s="81">
        <v>571005306</v>
      </c>
      <c r="H7" s="74">
        <f t="shared" si="2"/>
        <v>0.3537371574850765</v>
      </c>
      <c r="I7" s="81">
        <v>310218674</v>
      </c>
      <c r="J7" s="71">
        <f t="shared" si="3"/>
        <v>0.19218012650052257</v>
      </c>
      <c r="K7" s="73">
        <v>16448860</v>
      </c>
      <c r="L7" s="71">
        <f t="shared" si="4"/>
        <v>0.010190050633732597</v>
      </c>
      <c r="M7" s="73">
        <v>20447077</v>
      </c>
      <c r="N7" s="71">
        <f t="shared" si="5"/>
        <v>0.012666941656858239</v>
      </c>
      <c r="O7" s="73"/>
      <c r="P7" s="71">
        <f t="shared" si="6"/>
        <v>0</v>
      </c>
    </row>
    <row r="8" spans="1:16" s="56" customFormat="1" ht="15" customHeight="1">
      <c r="A8" s="149" t="s">
        <v>45</v>
      </c>
      <c r="B8" s="13">
        <v>1768053347</v>
      </c>
      <c r="C8" s="88">
        <v>552979351</v>
      </c>
      <c r="D8" s="74">
        <f t="shared" si="0"/>
        <v>0.3127616889718204</v>
      </c>
      <c r="E8" s="18">
        <v>40120</v>
      </c>
      <c r="F8" s="80">
        <f t="shared" si="1"/>
        <v>2.2691623003386672E-05</v>
      </c>
      <c r="G8" s="81">
        <v>572708206</v>
      </c>
      <c r="H8" s="74">
        <f t="shared" si="2"/>
        <v>0.32392020691669776</v>
      </c>
      <c r="I8" s="81">
        <v>392636872</v>
      </c>
      <c r="J8" s="71">
        <f t="shared" si="3"/>
        <v>0.2220729779823776</v>
      </c>
      <c r="K8" s="73">
        <v>67241746</v>
      </c>
      <c r="L8" s="71">
        <f t="shared" si="4"/>
        <v>0.03803151421539092</v>
      </c>
      <c r="M8" s="73">
        <v>37941735</v>
      </c>
      <c r="N8" s="71">
        <f t="shared" si="5"/>
        <v>0.021459609838344995</v>
      </c>
      <c r="O8" s="73"/>
      <c r="P8" s="71">
        <f t="shared" si="6"/>
        <v>0</v>
      </c>
    </row>
    <row r="9" spans="1:16" s="56" customFormat="1" ht="15" customHeight="1">
      <c r="A9" s="149" t="s">
        <v>48</v>
      </c>
      <c r="B9" s="13">
        <f>C9+E9+G9+I9+K9+M9+O9+I22+K22+M22+O22</f>
        <v>1826582084</v>
      </c>
      <c r="C9" s="88">
        <v>583993000</v>
      </c>
      <c r="D9" s="74">
        <f t="shared" si="0"/>
        <v>0.31971900147028925</v>
      </c>
      <c r="E9" s="18">
        <v>91000</v>
      </c>
      <c r="F9" s="80">
        <f t="shared" si="1"/>
        <v>4.9819825124267454E-05</v>
      </c>
      <c r="G9" s="81">
        <v>542670651</v>
      </c>
      <c r="H9" s="74">
        <f t="shared" si="2"/>
        <v>0.2970962300317843</v>
      </c>
      <c r="I9" s="81">
        <v>375055872</v>
      </c>
      <c r="J9" s="71">
        <f t="shared" si="3"/>
        <v>0.20533206543812788</v>
      </c>
      <c r="K9" s="73">
        <v>89169035</v>
      </c>
      <c r="L9" s="71">
        <f t="shared" si="4"/>
        <v>0.04881742560658993</v>
      </c>
      <c r="M9" s="73">
        <v>106707232</v>
      </c>
      <c r="N9" s="71">
        <f t="shared" si="5"/>
        <v>0.058419072942138855</v>
      </c>
      <c r="O9" s="73"/>
      <c r="P9" s="71">
        <f t="shared" si="6"/>
        <v>0</v>
      </c>
    </row>
    <row r="10" spans="1:16" s="56" customFormat="1" ht="15" customHeight="1">
      <c r="A10" s="149" t="s">
        <v>59</v>
      </c>
      <c r="B10" s="13">
        <f>C10+E10+G10+I10+K10+M10+O10+I23+K23+M23+O23</f>
        <v>2059014318</v>
      </c>
      <c r="C10" s="88">
        <v>620108476</v>
      </c>
      <c r="D10" s="74">
        <f t="shared" si="0"/>
        <v>0.3011676366594358</v>
      </c>
      <c r="E10" s="18">
        <v>81400</v>
      </c>
      <c r="F10" s="80">
        <f t="shared" si="1"/>
        <v>3.9533479339311715E-05</v>
      </c>
      <c r="G10" s="81">
        <v>558281493</v>
      </c>
      <c r="H10" s="74">
        <f t="shared" si="2"/>
        <v>0.2711401703812727</v>
      </c>
      <c r="I10" s="81">
        <v>464113854</v>
      </c>
      <c r="J10" s="71">
        <f t="shared" si="3"/>
        <v>0.22540584100979524</v>
      </c>
      <c r="K10" s="73">
        <v>91659305</v>
      </c>
      <c r="L10" s="71">
        <f t="shared" si="4"/>
        <v>0.04451610860532151</v>
      </c>
      <c r="M10" s="73">
        <v>165106419</v>
      </c>
      <c r="N10" s="71">
        <f t="shared" si="5"/>
        <v>0.08018711553223885</v>
      </c>
      <c r="O10" s="73"/>
      <c r="P10" s="71">
        <f t="shared" si="6"/>
        <v>0</v>
      </c>
    </row>
    <row r="11" spans="1:16" s="56" customFormat="1" ht="15" customHeight="1">
      <c r="A11" s="149" t="s">
        <v>57</v>
      </c>
      <c r="B11" s="13">
        <f>C11+E11+G11+I11+K11+M11+O11+I24+K24+M24+O24</f>
        <v>1913853734</v>
      </c>
      <c r="C11" s="88">
        <v>501350000</v>
      </c>
      <c r="D11" s="74">
        <f t="shared" si="0"/>
        <v>0.2619583676084622</v>
      </c>
      <c r="E11" s="18">
        <v>80000</v>
      </c>
      <c r="F11" s="80">
        <f t="shared" si="1"/>
        <v>4.1800477528028275E-05</v>
      </c>
      <c r="G11" s="81">
        <v>475513000</v>
      </c>
      <c r="H11" s="74">
        <f t="shared" si="2"/>
        <v>0.24845838088481637</v>
      </c>
      <c r="I11" s="81">
        <v>132310000</v>
      </c>
      <c r="J11" s="71">
        <f t="shared" si="3"/>
        <v>0.06913276477166776</v>
      </c>
      <c r="K11" s="73">
        <v>107443000</v>
      </c>
      <c r="L11" s="71">
        <f t="shared" si="4"/>
        <v>0.05613960883804927</v>
      </c>
      <c r="M11" s="73">
        <v>181221734</v>
      </c>
      <c r="N11" s="71">
        <f t="shared" si="5"/>
        <v>0.09468943774571646</v>
      </c>
      <c r="O11" s="73">
        <v>381257000</v>
      </c>
      <c r="P11" s="71">
        <f t="shared" si="6"/>
        <v>0.19920905826129345</v>
      </c>
    </row>
    <row r="12" spans="1:16" s="56" customFormat="1" ht="15" customHeight="1">
      <c r="A12" s="149" t="s">
        <v>80</v>
      </c>
      <c r="B12" s="13">
        <f>C12+E12+G12+I12+K12+M12+O12+I25+K25+M25+O25</f>
        <v>2002560027</v>
      </c>
      <c r="C12" s="88">
        <v>474098000</v>
      </c>
      <c r="D12" s="74">
        <f t="shared" si="0"/>
        <v>0.23674596197260458</v>
      </c>
      <c r="E12" s="18">
        <v>89280</v>
      </c>
      <c r="F12" s="80">
        <f t="shared" si="1"/>
        <v>4.458293324357862E-05</v>
      </c>
      <c r="G12" s="81">
        <v>572514129</v>
      </c>
      <c r="H12" s="74">
        <f t="shared" si="2"/>
        <v>0.2858911200068611</v>
      </c>
      <c r="I12" s="81">
        <v>68817000</v>
      </c>
      <c r="J12" s="71">
        <f t="shared" si="3"/>
        <v>0.034364512959490924</v>
      </c>
      <c r="K12" s="73">
        <v>94896720</v>
      </c>
      <c r="L12" s="71">
        <f t="shared" si="4"/>
        <v>0.04738770310029763</v>
      </c>
      <c r="M12" s="73">
        <v>232324000</v>
      </c>
      <c r="N12" s="71">
        <f t="shared" si="5"/>
        <v>0.11601350115234274</v>
      </c>
      <c r="O12" s="73">
        <v>424949476</v>
      </c>
      <c r="P12" s="71">
        <f t="shared" si="6"/>
        <v>0.2122031151478687</v>
      </c>
    </row>
    <row r="13" spans="1:16" s="56" customFormat="1" ht="15" customHeight="1">
      <c r="A13" s="149" t="s">
        <v>79</v>
      </c>
      <c r="B13" s="13">
        <f>C13+E13+G13+I13+K13+M13+O13+I26+K26+M26+O26</f>
        <v>2196062000</v>
      </c>
      <c r="C13" s="88">
        <v>654460000</v>
      </c>
      <c r="D13" s="74">
        <f t="shared" si="0"/>
        <v>0.29801526550707585</v>
      </c>
      <c r="E13" s="18">
        <v>100000</v>
      </c>
      <c r="F13" s="80">
        <f t="shared" si="1"/>
        <v>4.553605499298289E-05</v>
      </c>
      <c r="G13" s="81">
        <v>606757000</v>
      </c>
      <c r="H13" s="74">
        <f t="shared" si="2"/>
        <v>0.2762932011937732</v>
      </c>
      <c r="I13" s="81">
        <v>41313000</v>
      </c>
      <c r="J13" s="71">
        <f t="shared" si="3"/>
        <v>0.018812310399251023</v>
      </c>
      <c r="K13" s="73">
        <v>116828000</v>
      </c>
      <c r="L13" s="71">
        <f t="shared" si="4"/>
        <v>0.05319886232720206</v>
      </c>
      <c r="M13" s="73">
        <v>247096000</v>
      </c>
      <c r="N13" s="71">
        <f t="shared" si="5"/>
        <v>0.11251777044546102</v>
      </c>
      <c r="O13" s="73">
        <v>389819000</v>
      </c>
      <c r="P13" s="71">
        <f t="shared" si="6"/>
        <v>0.177508194213096</v>
      </c>
    </row>
    <row r="14" spans="1:18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117"/>
      <c r="O14" s="132"/>
      <c r="P14" s="62"/>
      <c r="Q14" s="57"/>
      <c r="R14" s="62"/>
    </row>
    <row r="15" spans="1:18" s="105" customFormat="1" ht="15" customHeight="1" thickBot="1">
      <c r="A15" s="120"/>
      <c r="B15" s="24"/>
      <c r="C15" s="57"/>
      <c r="D15" s="62"/>
      <c r="E15" s="24"/>
      <c r="F15" s="62"/>
      <c r="I15" s="30"/>
      <c r="J15" s="5"/>
      <c r="K15" s="8"/>
      <c r="L15" s="8"/>
      <c r="M15" s="5"/>
      <c r="N15" s="5"/>
      <c r="O15" s="8"/>
      <c r="P15" s="101"/>
      <c r="Q15" s="57"/>
      <c r="R15" s="62"/>
    </row>
    <row r="16" spans="1:18" s="190" customFormat="1" ht="15" customHeight="1" thickBot="1" thickTop="1">
      <c r="A16" s="181"/>
      <c r="B16" s="182"/>
      <c r="C16" s="182"/>
      <c r="D16" s="183"/>
      <c r="E16" s="182"/>
      <c r="F16" s="183"/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</row>
    <row r="17" spans="1:18" s="105" customFormat="1" ht="15" customHeight="1" thickTop="1">
      <c r="A17" s="120"/>
      <c r="B17" s="24"/>
      <c r="C17" s="57"/>
      <c r="D17" s="62"/>
      <c r="E17" s="24"/>
      <c r="F17" s="62"/>
      <c r="H17" s="105">
        <v>2001</v>
      </c>
      <c r="I17" s="69">
        <v>4583000</v>
      </c>
      <c r="J17" s="70">
        <f aca="true" t="shared" si="7" ref="J17:J26">I17/B4</f>
        <v>0.002998109024015024</v>
      </c>
      <c r="K17" s="24">
        <v>120342230</v>
      </c>
      <c r="L17" s="71">
        <f aca="true" t="shared" si="8" ref="L17:L26">K17/B4</f>
        <v>0.07872553474429228</v>
      </c>
      <c r="M17" s="24">
        <v>120659570</v>
      </c>
      <c r="N17" s="71">
        <f aca="true" t="shared" si="9" ref="N17:N26">M17/B4</f>
        <v>0.07893313236979543</v>
      </c>
      <c r="O17" s="24">
        <v>856383</v>
      </c>
      <c r="P17" s="71">
        <f aca="true" t="shared" si="10" ref="P17:P26">O17/B4</f>
        <v>0.0005602290203606935</v>
      </c>
      <c r="Q17" s="57"/>
      <c r="R17" s="62"/>
    </row>
    <row r="18" spans="1:18" s="105" customFormat="1" ht="15" customHeight="1">
      <c r="A18" s="120"/>
      <c r="B18" s="24"/>
      <c r="C18" s="57"/>
      <c r="D18" s="62"/>
      <c r="E18" s="24"/>
      <c r="F18" s="62"/>
      <c r="H18" s="105">
        <v>2002</v>
      </c>
      <c r="I18" s="61">
        <v>0</v>
      </c>
      <c r="J18" s="72">
        <f t="shared" si="7"/>
        <v>0</v>
      </c>
      <c r="K18" s="73">
        <v>120226030</v>
      </c>
      <c r="L18" s="71">
        <f t="shared" si="8"/>
        <v>0.08107486756790941</v>
      </c>
      <c r="M18" s="73">
        <v>74229484</v>
      </c>
      <c r="N18" s="71">
        <f t="shared" si="9"/>
        <v>0.05005692681471933</v>
      </c>
      <c r="O18" s="73">
        <v>5813032</v>
      </c>
      <c r="P18" s="71">
        <f t="shared" si="10"/>
        <v>0.003920039608460993</v>
      </c>
      <c r="Q18" s="57"/>
      <c r="R18" s="62"/>
    </row>
    <row r="19" spans="1:18" s="105" customFormat="1" ht="15" customHeight="1">
      <c r="A19" s="120"/>
      <c r="B19" s="24"/>
      <c r="C19" s="57"/>
      <c r="D19" s="62"/>
      <c r="E19" s="24"/>
      <c r="F19" s="62"/>
      <c r="H19" s="105">
        <v>2003</v>
      </c>
      <c r="I19" s="61">
        <v>0</v>
      </c>
      <c r="J19" s="72">
        <f t="shared" si="7"/>
        <v>0</v>
      </c>
      <c r="K19" s="73">
        <v>142759185</v>
      </c>
      <c r="L19" s="71">
        <f t="shared" si="8"/>
        <v>0.09297324145020329</v>
      </c>
      <c r="M19" s="73">
        <v>0</v>
      </c>
      <c r="N19" s="71">
        <f t="shared" si="9"/>
        <v>0</v>
      </c>
      <c r="O19" s="73">
        <v>2608008</v>
      </c>
      <c r="P19" s="71">
        <f t="shared" si="10"/>
        <v>0.0016984893650665053</v>
      </c>
      <c r="Q19" s="57"/>
      <c r="R19" s="62"/>
    </row>
    <row r="20" spans="1:18" s="105" customFormat="1" ht="15" customHeight="1">
      <c r="A20" s="120"/>
      <c r="B20" s="24"/>
      <c r="C20" s="57"/>
      <c r="D20" s="62"/>
      <c r="E20" s="24"/>
      <c r="F20" s="62"/>
      <c r="H20" s="105">
        <v>2004</v>
      </c>
      <c r="I20" s="61">
        <v>0</v>
      </c>
      <c r="J20" s="72">
        <f t="shared" si="7"/>
        <v>0</v>
      </c>
      <c r="K20" s="73">
        <v>157125843</v>
      </c>
      <c r="L20" s="71">
        <f t="shared" si="8"/>
        <v>0.09733928649389188</v>
      </c>
      <c r="M20" s="73">
        <v>0</v>
      </c>
      <c r="N20" s="71">
        <f t="shared" si="9"/>
        <v>0</v>
      </c>
      <c r="O20" s="73">
        <v>5008818</v>
      </c>
      <c r="P20" s="71">
        <f t="shared" si="10"/>
        <v>0.0031029572283520707</v>
      </c>
      <c r="Q20" s="57"/>
      <c r="R20" s="62"/>
    </row>
    <row r="21" spans="1:18" s="105" customFormat="1" ht="15" customHeight="1">
      <c r="A21" s="120"/>
      <c r="B21" s="24"/>
      <c r="C21" s="57"/>
      <c r="D21" s="62"/>
      <c r="E21" s="24"/>
      <c r="F21" s="62"/>
      <c r="H21" s="105">
        <v>2005</v>
      </c>
      <c r="I21" s="61">
        <v>0</v>
      </c>
      <c r="J21" s="72">
        <f t="shared" si="7"/>
        <v>0</v>
      </c>
      <c r="K21" s="73">
        <v>143615187</v>
      </c>
      <c r="L21" s="71">
        <f t="shared" si="8"/>
        <v>0.08122785844877564</v>
      </c>
      <c r="M21" s="73">
        <v>0</v>
      </c>
      <c r="N21" s="71">
        <f t="shared" si="9"/>
        <v>0</v>
      </c>
      <c r="O21" s="73">
        <v>0</v>
      </c>
      <c r="P21" s="71">
        <f t="shared" si="10"/>
        <v>0</v>
      </c>
      <c r="Q21" s="57"/>
      <c r="R21" s="62"/>
    </row>
    <row r="22" spans="1:18" s="105" customFormat="1" ht="15" customHeight="1">
      <c r="A22" s="120"/>
      <c r="B22" s="24"/>
      <c r="C22" s="57"/>
      <c r="D22" s="62"/>
      <c r="E22" s="24"/>
      <c r="F22" s="62"/>
      <c r="H22" s="105">
        <v>2006</v>
      </c>
      <c r="I22" s="61"/>
      <c r="J22" s="72">
        <f t="shared" si="7"/>
        <v>0</v>
      </c>
      <c r="K22" s="73">
        <v>126640389</v>
      </c>
      <c r="L22" s="71">
        <f t="shared" si="8"/>
        <v>0.06933189047966158</v>
      </c>
      <c r="M22" s="73">
        <v>0</v>
      </c>
      <c r="N22" s="71">
        <f t="shared" si="9"/>
        <v>0</v>
      </c>
      <c r="O22" s="73">
        <v>2254905</v>
      </c>
      <c r="P22" s="71">
        <f t="shared" si="10"/>
        <v>0.0012344942062839153</v>
      </c>
      <c r="Q22" s="57"/>
      <c r="R22" s="62"/>
    </row>
    <row r="23" spans="1:18" s="105" customFormat="1" ht="15" customHeight="1">
      <c r="A23" s="120"/>
      <c r="B23" s="24"/>
      <c r="C23" s="57"/>
      <c r="D23" s="62"/>
      <c r="E23" s="24"/>
      <c r="F23" s="62"/>
      <c r="H23" s="105">
        <v>2007</v>
      </c>
      <c r="I23" s="61"/>
      <c r="J23" s="72">
        <f t="shared" si="7"/>
        <v>0</v>
      </c>
      <c r="K23" s="73">
        <v>157833134</v>
      </c>
      <c r="L23" s="71">
        <f t="shared" si="8"/>
        <v>0.07665470444776189</v>
      </c>
      <c r="M23" s="73">
        <v>0</v>
      </c>
      <c r="N23" s="71">
        <f t="shared" si="9"/>
        <v>0</v>
      </c>
      <c r="O23" s="73">
        <v>1830237</v>
      </c>
      <c r="P23" s="71">
        <f t="shared" si="10"/>
        <v>0.0008888898848346911</v>
      </c>
      <c r="Q23" s="57"/>
      <c r="R23" s="62"/>
    </row>
    <row r="24" spans="1:18" s="105" customFormat="1" ht="15" customHeight="1">
      <c r="A24" s="120"/>
      <c r="B24" s="24"/>
      <c r="C24" s="57"/>
      <c r="D24" s="62"/>
      <c r="E24" s="24"/>
      <c r="F24" s="62"/>
      <c r="H24" s="105">
        <v>2008</v>
      </c>
      <c r="I24" s="61">
        <v>0</v>
      </c>
      <c r="J24" s="72">
        <f t="shared" si="7"/>
        <v>0</v>
      </c>
      <c r="K24" s="73">
        <v>134222000</v>
      </c>
      <c r="L24" s="71">
        <f t="shared" si="8"/>
        <v>0.07013179618458763</v>
      </c>
      <c r="M24" s="73">
        <v>0</v>
      </c>
      <c r="N24" s="71">
        <f t="shared" si="9"/>
        <v>0</v>
      </c>
      <c r="O24" s="73">
        <v>457000</v>
      </c>
      <c r="P24" s="71">
        <f t="shared" si="10"/>
        <v>0.00023878522787886152</v>
      </c>
      <c r="Q24" s="57"/>
      <c r="R24" s="62"/>
    </row>
    <row r="25" spans="1:18" s="105" customFormat="1" ht="15" customHeight="1">
      <c r="A25" s="120"/>
      <c r="B25" s="24"/>
      <c r="C25" s="57"/>
      <c r="D25" s="62"/>
      <c r="E25" s="24"/>
      <c r="F25" s="62"/>
      <c r="H25" s="105">
        <v>2009</v>
      </c>
      <c r="I25" s="61">
        <v>0</v>
      </c>
      <c r="J25" s="72">
        <f t="shared" si="7"/>
        <v>0</v>
      </c>
      <c r="K25" s="73">
        <v>134346000</v>
      </c>
      <c r="L25" s="71">
        <f t="shared" si="8"/>
        <v>0.06708712757103286</v>
      </c>
      <c r="M25" s="73">
        <v>0</v>
      </c>
      <c r="N25" s="71">
        <f t="shared" si="9"/>
        <v>0</v>
      </c>
      <c r="O25" s="73">
        <v>525422</v>
      </c>
      <c r="P25" s="71">
        <f t="shared" si="10"/>
        <v>0.00026237515625792524</v>
      </c>
      <c r="Q25" s="57"/>
      <c r="R25" s="62"/>
    </row>
    <row r="26" spans="1:18" s="105" customFormat="1" ht="15" customHeight="1">
      <c r="A26" s="120"/>
      <c r="B26" s="24"/>
      <c r="C26" s="57"/>
      <c r="D26" s="62"/>
      <c r="E26" s="24"/>
      <c r="F26" s="62"/>
      <c r="H26" s="105">
        <v>2010</v>
      </c>
      <c r="I26" s="61">
        <v>0</v>
      </c>
      <c r="J26" s="72">
        <f t="shared" si="7"/>
        <v>0</v>
      </c>
      <c r="K26" s="73">
        <v>137000000</v>
      </c>
      <c r="L26" s="71">
        <f t="shared" si="8"/>
        <v>0.06238439534038656</v>
      </c>
      <c r="M26" s="73">
        <v>1000</v>
      </c>
      <c r="N26" s="71">
        <f t="shared" si="9"/>
        <v>4.5536054992982894E-07</v>
      </c>
      <c r="O26" s="73">
        <v>2688000</v>
      </c>
      <c r="P26" s="71">
        <f t="shared" si="10"/>
        <v>0.0012240091582113803</v>
      </c>
      <c r="Q26" s="57"/>
      <c r="R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6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196">
        <v>1454400717</v>
      </c>
      <c r="C30" s="22">
        <v>14749068</v>
      </c>
      <c r="D30" s="71">
        <f aca="true" t="shared" si="11" ref="D30:D39">C30/B30</f>
        <v>0.010140993350459137</v>
      </c>
      <c r="E30" s="24">
        <v>940471811</v>
      </c>
      <c r="F30" s="60">
        <f aca="true" t="shared" si="12" ref="F30:F39">E30/B30</f>
        <v>0.6466387151815465</v>
      </c>
      <c r="G30" s="24">
        <v>410103969</v>
      </c>
      <c r="H30" s="60">
        <f aca="true" t="shared" si="13" ref="H30:H39">G30/B30</f>
        <v>0.2819745371453911</v>
      </c>
      <c r="I30" s="24">
        <v>67800675</v>
      </c>
      <c r="J30" s="71">
        <f aca="true" t="shared" si="14" ref="J30:J39">I30/B30</f>
        <v>0.04661760284321972</v>
      </c>
      <c r="K30" s="24">
        <v>16562227</v>
      </c>
      <c r="L30" s="71">
        <f aca="true" t="shared" si="15" ref="L30:L39">K30/B30</f>
        <v>0.011387664215514822</v>
      </c>
      <c r="M30" s="24">
        <v>4355723</v>
      </c>
      <c r="N30" s="71">
        <f aca="true" t="shared" si="16" ref="N30:N39">M30/B30</f>
        <v>0.0029948575719795935</v>
      </c>
      <c r="O30" s="24"/>
      <c r="P30" s="71">
        <f>O30/B30</f>
        <v>0</v>
      </c>
    </row>
    <row r="31" spans="1:16" s="105" customFormat="1" ht="15" customHeight="1">
      <c r="A31" s="149" t="s">
        <v>10</v>
      </c>
      <c r="B31" s="197">
        <v>1523342709</v>
      </c>
      <c r="C31" s="88">
        <v>16273540</v>
      </c>
      <c r="D31" s="71">
        <f t="shared" si="11"/>
        <v>0.01068278326594203</v>
      </c>
      <c r="E31" s="73">
        <v>908207871</v>
      </c>
      <c r="F31" s="60">
        <f t="shared" si="12"/>
        <v>0.5961940577351724</v>
      </c>
      <c r="G31" s="73">
        <v>511019887</v>
      </c>
      <c r="H31" s="60">
        <f t="shared" si="13"/>
        <v>0.33545956794939435</v>
      </c>
      <c r="I31" s="73">
        <v>66640714</v>
      </c>
      <c r="J31" s="71">
        <f t="shared" si="14"/>
        <v>0.0437463701413232</v>
      </c>
      <c r="K31" s="73">
        <v>13179309</v>
      </c>
      <c r="L31" s="71">
        <f t="shared" si="15"/>
        <v>0.008651571916244357</v>
      </c>
      <c r="M31" s="73">
        <v>4357976</v>
      </c>
      <c r="N31" s="71">
        <f t="shared" si="16"/>
        <v>0.002860798147555909</v>
      </c>
      <c r="O31" s="73"/>
      <c r="P31" s="71">
        <f aca="true" t="shared" si="17" ref="P31:P39">O31/B31</f>
        <v>0</v>
      </c>
    </row>
    <row r="32" spans="1:16" s="105" customFormat="1" ht="15" customHeight="1">
      <c r="A32" s="149" t="s">
        <v>11</v>
      </c>
      <c r="B32" s="197">
        <v>1620909621</v>
      </c>
      <c r="C32" s="88">
        <v>14481450</v>
      </c>
      <c r="D32" s="71">
        <f t="shared" si="11"/>
        <v>0.008934150190968606</v>
      </c>
      <c r="E32" s="73">
        <v>992779381</v>
      </c>
      <c r="F32" s="60">
        <f t="shared" si="12"/>
        <v>0.6124828726647431</v>
      </c>
      <c r="G32" s="73">
        <v>455309346</v>
      </c>
      <c r="H32" s="80">
        <f t="shared" si="13"/>
        <v>0.28089742950572566</v>
      </c>
      <c r="I32" s="81">
        <v>82072223</v>
      </c>
      <c r="J32" s="71">
        <f t="shared" si="14"/>
        <v>0.05063343565655842</v>
      </c>
      <c r="K32" s="73">
        <v>29699523</v>
      </c>
      <c r="L32" s="71">
        <f t="shared" si="15"/>
        <v>0.01832275076612677</v>
      </c>
      <c r="M32" s="73">
        <v>4725359</v>
      </c>
      <c r="N32" s="71">
        <f t="shared" si="16"/>
        <v>0.002915251374154192</v>
      </c>
      <c r="O32" s="73"/>
      <c r="P32" s="71">
        <f t="shared" si="17"/>
        <v>0</v>
      </c>
    </row>
    <row r="33" spans="1:16" s="105" customFormat="1" ht="15" customHeight="1">
      <c r="A33" s="149" t="s">
        <v>41</v>
      </c>
      <c r="B33" s="197">
        <v>1706236328</v>
      </c>
      <c r="C33" s="88">
        <v>13400096</v>
      </c>
      <c r="D33" s="71">
        <f t="shared" si="11"/>
        <v>0.007853599047271018</v>
      </c>
      <c r="E33" s="73">
        <v>1097318000</v>
      </c>
      <c r="F33" s="80">
        <f t="shared" si="12"/>
        <v>0.6431219298244832</v>
      </c>
      <c r="G33" s="81">
        <v>372348877</v>
      </c>
      <c r="H33" s="80">
        <f t="shared" si="13"/>
        <v>0.21822819669796645</v>
      </c>
      <c r="I33" s="81">
        <v>102164508</v>
      </c>
      <c r="J33" s="71">
        <f t="shared" si="14"/>
        <v>0.059877114514232756</v>
      </c>
      <c r="K33" s="73">
        <v>30005224</v>
      </c>
      <c r="L33" s="71">
        <f t="shared" si="15"/>
        <v>0.017585620179105692</v>
      </c>
      <c r="M33" s="73">
        <v>3188946</v>
      </c>
      <c r="N33" s="71">
        <f t="shared" si="16"/>
        <v>0.0018689943167122627</v>
      </c>
      <c r="O33" s="73"/>
      <c r="P33" s="71">
        <f t="shared" si="17"/>
        <v>0</v>
      </c>
    </row>
    <row r="34" spans="1:16" s="105" customFormat="1" ht="15" customHeight="1">
      <c r="A34" s="149" t="s">
        <v>45</v>
      </c>
      <c r="B34" s="197">
        <v>1853480062</v>
      </c>
      <c r="C34" s="88">
        <v>14114040</v>
      </c>
      <c r="D34" s="71">
        <f t="shared" si="11"/>
        <v>0.007614886336986127</v>
      </c>
      <c r="E34" s="73">
        <v>1245569287</v>
      </c>
      <c r="F34" s="80">
        <f t="shared" si="12"/>
        <v>0.672016555525268</v>
      </c>
      <c r="G34" s="81">
        <v>352509022</v>
      </c>
      <c r="H34" s="80">
        <f t="shared" si="13"/>
        <v>0.1901876525284144</v>
      </c>
      <c r="I34" s="81">
        <v>113253497</v>
      </c>
      <c r="J34" s="71">
        <f t="shared" si="14"/>
        <v>0.06110316443209735</v>
      </c>
      <c r="K34" s="73">
        <v>31915048</v>
      </c>
      <c r="L34" s="71">
        <f t="shared" si="15"/>
        <v>0.017218986410656088</v>
      </c>
      <c r="M34" s="73">
        <v>1141664</v>
      </c>
      <c r="N34" s="71">
        <f t="shared" si="16"/>
        <v>0.0006159569899921589</v>
      </c>
      <c r="O34" s="73"/>
      <c r="P34" s="71">
        <f t="shared" si="17"/>
        <v>0</v>
      </c>
    </row>
    <row r="35" spans="1:16" s="105" customFormat="1" ht="15" customHeight="1">
      <c r="A35" s="149" t="s">
        <v>48</v>
      </c>
      <c r="B35" s="197">
        <f>C35+E35+G35+I35+K35+M35+O35+G48+I48+K48+M48+O48</f>
        <v>1962684236</v>
      </c>
      <c r="C35" s="88">
        <v>13592215</v>
      </c>
      <c r="D35" s="71">
        <f t="shared" si="11"/>
        <v>0.006925319290127523</v>
      </c>
      <c r="E35" s="73">
        <v>1242374049</v>
      </c>
      <c r="F35" s="80">
        <f t="shared" si="12"/>
        <v>0.6329974155863144</v>
      </c>
      <c r="G35" s="81">
        <v>385737944</v>
      </c>
      <c r="H35" s="80">
        <f t="shared" si="13"/>
        <v>0.19653591592814934</v>
      </c>
      <c r="I35" s="81">
        <v>111247508</v>
      </c>
      <c r="J35" s="71">
        <f t="shared" si="14"/>
        <v>0.056681307140228135</v>
      </c>
      <c r="K35" s="73">
        <v>100769876</v>
      </c>
      <c r="L35" s="71">
        <f t="shared" si="15"/>
        <v>0.051342887537208504</v>
      </c>
      <c r="M35" s="73">
        <v>2070410</v>
      </c>
      <c r="N35" s="71">
        <f t="shared" si="16"/>
        <v>0.001054886956355011</v>
      </c>
      <c r="O35" s="73"/>
      <c r="P35" s="71">
        <f t="shared" si="17"/>
        <v>0</v>
      </c>
    </row>
    <row r="36" spans="1:16" s="105" customFormat="1" ht="15" customHeight="1">
      <c r="A36" s="149" t="s">
        <v>59</v>
      </c>
      <c r="B36" s="197">
        <f>C36+E36+G36+I36+K36+M36+O36+G49+I49+K49+M49+O49</f>
        <v>2210278463</v>
      </c>
      <c r="C36" s="88">
        <v>34289217</v>
      </c>
      <c r="D36" s="71">
        <f t="shared" si="11"/>
        <v>0.015513528079832717</v>
      </c>
      <c r="E36" s="73">
        <v>1317782577</v>
      </c>
      <c r="F36" s="80">
        <f t="shared" si="12"/>
        <v>0.596206586210581</v>
      </c>
      <c r="G36" s="81">
        <v>421935386</v>
      </c>
      <c r="H36" s="80">
        <f t="shared" si="13"/>
        <v>0.19089693586721612</v>
      </c>
      <c r="I36" s="81">
        <v>106140418</v>
      </c>
      <c r="J36" s="71">
        <f t="shared" si="14"/>
        <v>0.04802128771409922</v>
      </c>
      <c r="K36" s="73">
        <v>182785219</v>
      </c>
      <c r="L36" s="71">
        <f t="shared" si="15"/>
        <v>0.08269782385333771</v>
      </c>
      <c r="M36" s="73">
        <v>1507045</v>
      </c>
      <c r="N36" s="71">
        <f t="shared" si="16"/>
        <v>0.0006818349023563734</v>
      </c>
      <c r="O36" s="73"/>
      <c r="P36" s="71">
        <f t="shared" si="17"/>
        <v>0</v>
      </c>
    </row>
    <row r="37" spans="1:16" s="105" customFormat="1" ht="15" customHeight="1">
      <c r="A37" s="149" t="s">
        <v>57</v>
      </c>
      <c r="B37" s="197">
        <f>C37+E37+G37+I37+K37+M37+O37+G50+I50+K50+M50+O50</f>
        <v>2078366000</v>
      </c>
      <c r="C37" s="88">
        <v>13093000</v>
      </c>
      <c r="D37" s="71">
        <f t="shared" si="11"/>
        <v>0.006299660406299949</v>
      </c>
      <c r="E37" s="73">
        <v>1283988000</v>
      </c>
      <c r="F37" s="80">
        <f t="shared" si="12"/>
        <v>0.6177872424779851</v>
      </c>
      <c r="G37" s="81">
        <v>61049000</v>
      </c>
      <c r="H37" s="80">
        <f t="shared" si="13"/>
        <v>0.02937355595693925</v>
      </c>
      <c r="I37" s="81">
        <v>96174000</v>
      </c>
      <c r="J37" s="71">
        <f t="shared" si="14"/>
        <v>0.04627385167001385</v>
      </c>
      <c r="K37" s="73">
        <v>213124000</v>
      </c>
      <c r="L37" s="71">
        <f t="shared" si="15"/>
        <v>0.10254401775240742</v>
      </c>
      <c r="M37" s="73">
        <v>13364000</v>
      </c>
      <c r="N37" s="71">
        <f t="shared" si="16"/>
        <v>0.0064300512999154145</v>
      </c>
      <c r="O37" s="73">
        <v>303000</v>
      </c>
      <c r="P37" s="71">
        <f t="shared" si="17"/>
        <v>0.0001457876043006862</v>
      </c>
    </row>
    <row r="38" spans="1:16" s="105" customFormat="1" ht="15" customHeight="1">
      <c r="A38" s="149" t="s">
        <v>80</v>
      </c>
      <c r="B38" s="197">
        <f>C38+E38+G38+I38+K38+M38+O38+G51+I51+K51+M51+O51</f>
        <v>2147422238</v>
      </c>
      <c r="C38" s="88">
        <v>14381247</v>
      </c>
      <c r="D38" s="71">
        <f t="shared" si="11"/>
        <v>0.006696981499732425</v>
      </c>
      <c r="E38" s="73">
        <v>1388111000</v>
      </c>
      <c r="F38" s="80">
        <f t="shared" si="12"/>
        <v>0.6464080400381883</v>
      </c>
      <c r="G38" s="81">
        <v>530321</v>
      </c>
      <c r="H38" s="80">
        <f t="shared" si="13"/>
        <v>0.0002469570215934404</v>
      </c>
      <c r="I38" s="81">
        <v>88630537</v>
      </c>
      <c r="J38" s="71">
        <f t="shared" si="14"/>
        <v>0.04127299020734086</v>
      </c>
      <c r="K38" s="73">
        <v>220934517</v>
      </c>
      <c r="L38" s="71">
        <f t="shared" si="15"/>
        <v>0.10288359368289265</v>
      </c>
      <c r="M38" s="73">
        <v>11478833</v>
      </c>
      <c r="N38" s="71">
        <f t="shared" si="16"/>
        <v>0.0053454010100457946</v>
      </c>
      <c r="O38" s="73">
        <v>691959</v>
      </c>
      <c r="P38" s="71">
        <f t="shared" si="17"/>
        <v>0.0003222277332121025</v>
      </c>
    </row>
    <row r="39" spans="1:16" s="105" customFormat="1" ht="15" customHeight="1">
      <c r="A39" s="149" t="s">
        <v>79</v>
      </c>
      <c r="B39" s="197">
        <f>C39+E39+G39+I39+K39+M39+O39+G52+I52+K52+M52+O52</f>
        <v>2196062000</v>
      </c>
      <c r="C39" s="88">
        <v>15696000</v>
      </c>
      <c r="D39" s="71">
        <f t="shared" si="11"/>
        <v>0.007147339191698595</v>
      </c>
      <c r="E39" s="73">
        <v>1565738000</v>
      </c>
      <c r="F39" s="80">
        <f t="shared" si="12"/>
        <v>0.7129753167260305</v>
      </c>
      <c r="G39" s="81">
        <v>9240000</v>
      </c>
      <c r="H39" s="80">
        <f t="shared" si="13"/>
        <v>0.00420753148135162</v>
      </c>
      <c r="I39" s="81">
        <v>89631000</v>
      </c>
      <c r="J39" s="71">
        <f t="shared" si="14"/>
        <v>0.040814421450760495</v>
      </c>
      <c r="K39" s="73">
        <v>247127000</v>
      </c>
      <c r="L39" s="71">
        <f t="shared" si="15"/>
        <v>0.11253188662250883</v>
      </c>
      <c r="M39" s="73">
        <v>26442000</v>
      </c>
      <c r="N39" s="71">
        <f t="shared" si="16"/>
        <v>0.012040643661244537</v>
      </c>
      <c r="O39" s="73">
        <v>400000</v>
      </c>
      <c r="P39" s="71">
        <f t="shared" si="17"/>
        <v>0.00018214421997193156</v>
      </c>
    </row>
    <row r="40" spans="1:15" s="105" customFormat="1" ht="15" customHeight="1">
      <c r="A40" s="153"/>
      <c r="N40" s="44"/>
      <c r="O40" s="44"/>
    </row>
    <row r="41" spans="1:17" s="105" customFormat="1" ht="15" customHeight="1" thickBot="1">
      <c r="A41" s="153"/>
      <c r="G41" s="34"/>
      <c r="H41" s="5"/>
      <c r="I41" s="5"/>
      <c r="J41" s="5"/>
      <c r="K41" s="5"/>
      <c r="L41" s="5"/>
      <c r="M41" s="5"/>
      <c r="N41" s="8"/>
      <c r="O41" s="8"/>
      <c r="P41" s="28"/>
      <c r="Q41" s="44"/>
    </row>
    <row r="42" spans="1:17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37</v>
      </c>
      <c r="J42" s="109" t="s">
        <v>2</v>
      </c>
      <c r="K42" s="96" t="s">
        <v>19</v>
      </c>
      <c r="L42" s="109" t="s">
        <v>2</v>
      </c>
      <c r="M42" s="96" t="s">
        <v>26</v>
      </c>
      <c r="N42" s="109" t="s">
        <v>2</v>
      </c>
      <c r="O42" s="96" t="s">
        <v>34</v>
      </c>
      <c r="P42" s="109" t="s">
        <v>2</v>
      </c>
      <c r="Q42" s="181"/>
    </row>
    <row r="43" spans="1:17" s="105" customFormat="1" ht="15" customHeight="1" thickTop="1">
      <c r="A43" s="65" t="s">
        <v>23</v>
      </c>
      <c r="B43" s="103">
        <f aca="true" t="shared" si="18" ref="B43:B52">B4-B30</f>
        <v>74229484</v>
      </c>
      <c r="C43" s="71">
        <f aca="true" t="shared" si="19" ref="C43:C52">B43/B30</f>
        <v>0.05103784887641801</v>
      </c>
      <c r="D43" s="105">
        <v>2001</v>
      </c>
      <c r="E43" s="61">
        <v>0</v>
      </c>
      <c r="F43" s="105">
        <v>2001</v>
      </c>
      <c r="G43" s="83"/>
      <c r="H43" s="74">
        <f aca="true" t="shared" si="20" ref="H43:H52">G43/B30</f>
        <v>0</v>
      </c>
      <c r="I43" s="83">
        <v>0</v>
      </c>
      <c r="J43" s="74">
        <f aca="true" t="shared" si="21" ref="J43:J52">I43/B30</f>
        <v>0</v>
      </c>
      <c r="K43" s="83">
        <v>76544</v>
      </c>
      <c r="L43" s="74">
        <f aca="true" t="shared" si="22" ref="L43:L52">K43/B30</f>
        <v>5.2629236980773574E-05</v>
      </c>
      <c r="M43" s="84">
        <v>280700</v>
      </c>
      <c r="N43" s="71">
        <f aca="true" t="shared" si="23" ref="N43:N52">M43/B30</f>
        <v>0.00019300045490832908</v>
      </c>
      <c r="O43" s="84"/>
      <c r="P43" s="71">
        <f>O43/B30</f>
        <v>0</v>
      </c>
      <c r="Q43" s="44"/>
    </row>
    <row r="44" spans="1:17" s="105" customFormat="1" ht="15" customHeight="1">
      <c r="A44" s="65" t="s">
        <v>21</v>
      </c>
      <c r="B44" s="103">
        <f t="shared" si="18"/>
        <v>-40441366</v>
      </c>
      <c r="C44" s="71">
        <f t="shared" si="19"/>
        <v>-0.026547779275845142</v>
      </c>
      <c r="D44" s="105">
        <v>2002</v>
      </c>
      <c r="E44" s="61">
        <v>0</v>
      </c>
      <c r="F44" s="105">
        <v>2002</v>
      </c>
      <c r="G44" s="81"/>
      <c r="H44" s="74">
        <f t="shared" si="20"/>
        <v>0</v>
      </c>
      <c r="I44" s="81">
        <v>0</v>
      </c>
      <c r="J44" s="74">
        <f t="shared" si="21"/>
        <v>0</v>
      </c>
      <c r="K44" s="81">
        <v>24671</v>
      </c>
      <c r="L44" s="74">
        <f t="shared" si="22"/>
        <v>1.619530513668543E-05</v>
      </c>
      <c r="M44" s="61">
        <v>3638741</v>
      </c>
      <c r="N44" s="71">
        <f t="shared" si="23"/>
        <v>0.0023886555392309953</v>
      </c>
      <c r="O44" s="61"/>
      <c r="P44" s="71">
        <f aca="true" t="shared" si="24" ref="P44:P52">O44/B31</f>
        <v>0</v>
      </c>
      <c r="Q44" s="44"/>
    </row>
    <row r="45" spans="1:17" s="105" customFormat="1" ht="15" customHeight="1">
      <c r="A45" s="65" t="s">
        <v>22</v>
      </c>
      <c r="B45" s="103">
        <f t="shared" si="18"/>
        <v>-85422821</v>
      </c>
      <c r="C45" s="71">
        <f t="shared" si="19"/>
        <v>-0.052700545356316325</v>
      </c>
      <c r="D45" s="105">
        <v>2003</v>
      </c>
      <c r="E45" s="61">
        <v>0</v>
      </c>
      <c r="F45" s="105">
        <v>2003</v>
      </c>
      <c r="G45" s="81"/>
      <c r="H45" s="74">
        <f t="shared" si="20"/>
        <v>0</v>
      </c>
      <c r="I45" s="81">
        <v>40441366</v>
      </c>
      <c r="J45" s="74">
        <f t="shared" si="21"/>
        <v>0.024949797000433746</v>
      </c>
      <c r="K45" s="81">
        <v>851328</v>
      </c>
      <c r="L45" s="74">
        <f t="shared" si="22"/>
        <v>0.0005252162051297986</v>
      </c>
      <c r="M45" s="61">
        <v>549645</v>
      </c>
      <c r="N45" s="71">
        <f t="shared" si="23"/>
        <v>0.0003390966361597036</v>
      </c>
      <c r="O45" s="61"/>
      <c r="P45" s="71">
        <f t="shared" si="24"/>
        <v>0</v>
      </c>
      <c r="Q45" s="44"/>
    </row>
    <row r="46" spans="1:17" s="105" customFormat="1" ht="15" customHeight="1">
      <c r="A46" s="65" t="s">
        <v>29</v>
      </c>
      <c r="B46" s="103">
        <f t="shared" si="18"/>
        <v>-92028451</v>
      </c>
      <c r="C46" s="71">
        <f t="shared" si="19"/>
        <v>-0.053936520685779234</v>
      </c>
      <c r="D46" s="105">
        <v>2004</v>
      </c>
      <c r="E46" s="61">
        <v>0</v>
      </c>
      <c r="F46" s="105">
        <v>2004</v>
      </c>
      <c r="G46" s="81"/>
      <c r="H46" s="74">
        <f t="shared" si="20"/>
        <v>0</v>
      </c>
      <c r="I46" s="81">
        <v>85422821</v>
      </c>
      <c r="J46" s="74">
        <f t="shared" si="21"/>
        <v>0.050065058162329784</v>
      </c>
      <c r="K46" s="81">
        <v>1730416</v>
      </c>
      <c r="L46" s="74">
        <f t="shared" si="22"/>
        <v>0.0010141713498905177</v>
      </c>
      <c r="M46" s="61">
        <v>656440</v>
      </c>
      <c r="N46" s="71">
        <f t="shared" si="23"/>
        <v>0.0003847298227259407</v>
      </c>
      <c r="O46" s="61"/>
      <c r="P46" s="71">
        <f t="shared" si="24"/>
        <v>0</v>
      </c>
      <c r="Q46" s="44"/>
    </row>
    <row r="47" spans="1:17" s="105" customFormat="1" ht="15" customHeight="1">
      <c r="A47" s="65" t="s">
        <v>42</v>
      </c>
      <c r="B47" s="103">
        <f t="shared" si="18"/>
        <v>-85426715</v>
      </c>
      <c r="C47" s="71">
        <f t="shared" si="19"/>
        <v>-0.0460899023147949</v>
      </c>
      <c r="D47" s="105">
        <v>2005</v>
      </c>
      <c r="E47" s="61">
        <v>0</v>
      </c>
      <c r="F47" s="105">
        <v>2005</v>
      </c>
      <c r="G47" s="81"/>
      <c r="H47" s="74">
        <f t="shared" si="20"/>
        <v>0</v>
      </c>
      <c r="I47" s="81">
        <v>92028451</v>
      </c>
      <c r="J47" s="74">
        <f t="shared" si="21"/>
        <v>0.04965170809590289</v>
      </c>
      <c r="K47" s="81">
        <v>2272704</v>
      </c>
      <c r="L47" s="74">
        <f t="shared" si="22"/>
        <v>0.0012261820596805534</v>
      </c>
      <c r="M47" s="61">
        <v>676349</v>
      </c>
      <c r="N47" s="71">
        <f t="shared" si="23"/>
        <v>0.00036490762100250743</v>
      </c>
      <c r="O47" s="61"/>
      <c r="P47" s="71">
        <f t="shared" si="24"/>
        <v>0</v>
      </c>
      <c r="Q47" s="44"/>
    </row>
    <row r="48" spans="1:17" s="105" customFormat="1" ht="15" customHeight="1">
      <c r="A48" s="65" t="s">
        <v>46</v>
      </c>
      <c r="B48" s="103">
        <f t="shared" si="18"/>
        <v>-136102152</v>
      </c>
      <c r="C48" s="71">
        <f t="shared" si="19"/>
        <v>-0.06934490505583293</v>
      </c>
      <c r="D48" s="105">
        <v>2006</v>
      </c>
      <c r="E48" s="61">
        <v>0</v>
      </c>
      <c r="F48" s="105">
        <v>2006</v>
      </c>
      <c r="G48" s="81"/>
      <c r="H48" s="74">
        <f t="shared" si="20"/>
        <v>0</v>
      </c>
      <c r="I48" s="81">
        <v>85426715</v>
      </c>
      <c r="J48" s="74">
        <f t="shared" si="21"/>
        <v>0.04352545021409139</v>
      </c>
      <c r="K48" s="81">
        <v>3904962</v>
      </c>
      <c r="L48" s="74">
        <f t="shared" si="22"/>
        <v>0.001989602773780061</v>
      </c>
      <c r="M48" s="61">
        <v>17560557</v>
      </c>
      <c r="N48" s="71">
        <f t="shared" si="23"/>
        <v>0.008947214573745626</v>
      </c>
      <c r="O48" s="61"/>
      <c r="P48" s="71">
        <f t="shared" si="24"/>
        <v>0</v>
      </c>
      <c r="Q48" s="44"/>
    </row>
    <row r="49" spans="1:17" s="105" customFormat="1" ht="15" customHeight="1">
      <c r="A49" s="65" t="s">
        <v>49</v>
      </c>
      <c r="B49" s="103">
        <f t="shared" si="18"/>
        <v>-151264145</v>
      </c>
      <c r="C49" s="71">
        <f t="shared" si="19"/>
        <v>-0.0684366913636257</v>
      </c>
      <c r="D49" s="105">
        <v>2007</v>
      </c>
      <c r="E49" s="61">
        <v>0</v>
      </c>
      <c r="F49" s="105">
        <v>2007</v>
      </c>
      <c r="G49" s="81"/>
      <c r="H49" s="74">
        <f t="shared" si="20"/>
        <v>0</v>
      </c>
      <c r="I49" s="81">
        <v>135044059</v>
      </c>
      <c r="J49" s="74">
        <f t="shared" si="21"/>
        <v>0.061098210592300375</v>
      </c>
      <c r="K49" s="81">
        <v>5068147</v>
      </c>
      <c r="L49" s="74">
        <f t="shared" si="22"/>
        <v>0.0022929902656342355</v>
      </c>
      <c r="M49" s="61">
        <v>5726395</v>
      </c>
      <c r="N49" s="71">
        <f t="shared" si="23"/>
        <v>0.0025908025146422465</v>
      </c>
      <c r="O49" s="61"/>
      <c r="P49" s="71">
        <f t="shared" si="24"/>
        <v>0</v>
      </c>
      <c r="Q49" s="44"/>
    </row>
    <row r="50" spans="1:17" s="105" customFormat="1" ht="15" customHeight="1">
      <c r="A50" s="65" t="s">
        <v>51</v>
      </c>
      <c r="B50" s="103">
        <f t="shared" si="18"/>
        <v>-164512266</v>
      </c>
      <c r="C50" s="71">
        <f t="shared" si="19"/>
        <v>-0.07915461761787866</v>
      </c>
      <c r="D50" s="105">
        <v>2008</v>
      </c>
      <c r="E50" s="61">
        <v>0</v>
      </c>
      <c r="F50" s="105">
        <v>2008</v>
      </c>
      <c r="G50" s="81">
        <v>224817000</v>
      </c>
      <c r="H50" s="74">
        <f t="shared" si="20"/>
        <v>0.10817007206622894</v>
      </c>
      <c r="I50" s="81">
        <v>151264000</v>
      </c>
      <c r="J50" s="74">
        <f t="shared" si="21"/>
        <v>0.0727802514090396</v>
      </c>
      <c r="K50" s="81">
        <v>4583000</v>
      </c>
      <c r="L50" s="74">
        <f t="shared" si="22"/>
        <v>0.0022050976584489933</v>
      </c>
      <c r="M50" s="61">
        <v>16607000</v>
      </c>
      <c r="N50" s="71">
        <f t="shared" si="23"/>
        <v>0.007990411698420779</v>
      </c>
      <c r="O50" s="61"/>
      <c r="P50" s="71">
        <f t="shared" si="24"/>
        <v>0</v>
      </c>
      <c r="Q50" s="44"/>
    </row>
    <row r="51" spans="1:17" s="105" customFormat="1" ht="15" customHeight="1">
      <c r="A51" s="65" t="s">
        <v>58</v>
      </c>
      <c r="B51" s="103">
        <f t="shared" si="18"/>
        <v>-144862211</v>
      </c>
      <c r="C51" s="71">
        <f t="shared" si="19"/>
        <v>-0.06745865272165445</v>
      </c>
      <c r="D51" s="105">
        <v>2009</v>
      </c>
      <c r="E51" s="61">
        <v>0</v>
      </c>
      <c r="F51" s="105">
        <v>2009</v>
      </c>
      <c r="G51" s="81">
        <v>243356915</v>
      </c>
      <c r="H51" s="74">
        <f t="shared" si="20"/>
        <v>0.11332513498912551</v>
      </c>
      <c r="I51" s="81">
        <v>166021783</v>
      </c>
      <c r="J51" s="74">
        <f t="shared" si="21"/>
        <v>0.07731212803059367</v>
      </c>
      <c r="K51" s="81">
        <v>4715957</v>
      </c>
      <c r="L51" s="74">
        <f t="shared" si="22"/>
        <v>0.002196101407794027</v>
      </c>
      <c r="M51" s="61">
        <v>8569169</v>
      </c>
      <c r="N51" s="71">
        <f t="shared" si="23"/>
        <v>0.003990444379481182</v>
      </c>
      <c r="O51" s="61"/>
      <c r="P51" s="71">
        <f t="shared" si="24"/>
        <v>0</v>
      </c>
      <c r="Q51" s="44"/>
    </row>
    <row r="52" spans="1:17" s="105" customFormat="1" ht="15" customHeight="1">
      <c r="A52" s="65" t="s">
        <v>60</v>
      </c>
      <c r="B52" s="103">
        <f t="shared" si="18"/>
        <v>0</v>
      </c>
      <c r="C52" s="71">
        <f t="shared" si="19"/>
        <v>0</v>
      </c>
      <c r="D52" s="105">
        <v>2010</v>
      </c>
      <c r="E52" s="61">
        <v>0</v>
      </c>
      <c r="F52" s="105">
        <v>2010</v>
      </c>
      <c r="G52" s="81">
        <v>214296000</v>
      </c>
      <c r="H52" s="74">
        <f t="shared" si="20"/>
        <v>0.09758194440776262</v>
      </c>
      <c r="I52" s="81">
        <v>0</v>
      </c>
      <c r="J52" s="74">
        <f t="shared" si="21"/>
        <v>0</v>
      </c>
      <c r="K52" s="81">
        <v>6586000</v>
      </c>
      <c r="L52" s="74">
        <f t="shared" si="22"/>
        <v>0.0029990045818378535</v>
      </c>
      <c r="M52" s="61">
        <v>906000</v>
      </c>
      <c r="N52" s="71">
        <f t="shared" si="23"/>
        <v>0.000412556658236425</v>
      </c>
      <c r="O52" s="61">
        <v>20000000</v>
      </c>
      <c r="P52" s="71">
        <f t="shared" si="24"/>
        <v>0.009107210998596578</v>
      </c>
      <c r="Q52" s="44"/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  <row r="56" s="107" customFormat="1" ht="12">
      <c r="A56" s="153"/>
    </row>
  </sheetData>
  <sheetProtection/>
  <printOptions/>
  <pageMargins left="1.062992125984252" right="0.31496062992125984" top="0.7874015748031497" bottom="0.5511811023622047" header="0.5118110236220472" footer="0.1968503937007874"/>
  <pageSetup fitToHeight="1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31">
      <selection activeCell="B34" sqref="B34"/>
    </sheetView>
  </sheetViews>
  <sheetFormatPr defaultColWidth="9.00390625" defaultRowHeight="13.5"/>
  <cols>
    <col min="1" max="1" width="15.75390625" style="178" customWidth="1"/>
    <col min="2" max="2" width="15.87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30" customHeight="1">
      <c r="B1" s="121" t="s">
        <v>109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62900542236</v>
      </c>
      <c r="C4" s="22">
        <v>23052077324</v>
      </c>
      <c r="D4" s="74">
        <f aca="true" t="shared" si="0" ref="D4:D13">C4/B4</f>
        <v>0.36648455648457917</v>
      </c>
      <c r="E4" s="75">
        <v>0</v>
      </c>
      <c r="F4" s="80">
        <f aca="true" t="shared" si="1" ref="F4:F13">E4/B4</f>
        <v>0</v>
      </c>
      <c r="G4" s="69">
        <v>24165671720</v>
      </c>
      <c r="H4" s="74">
        <f aca="true" t="shared" si="2" ref="H4:H13">G4/B4</f>
        <v>0.3841886072989878</v>
      </c>
      <c r="I4" s="69">
        <v>9681908065</v>
      </c>
      <c r="J4" s="71">
        <f aca="true" t="shared" si="3" ref="J4:J13">I4/B4</f>
        <v>0.15392407952023557</v>
      </c>
      <c r="K4" s="24">
        <v>319971972</v>
      </c>
      <c r="L4" s="71">
        <f aca="true" t="shared" si="4" ref="L4:L13">K4/B4</f>
        <v>0.00508695093278337</v>
      </c>
      <c r="M4" s="24">
        <v>784202902</v>
      </c>
      <c r="N4" s="71">
        <f aca="true" t="shared" si="5" ref="N4:N13">M4/B4</f>
        <v>0.012467347245715403</v>
      </c>
      <c r="O4" s="24"/>
      <c r="P4" s="71"/>
    </row>
    <row r="5" spans="1:16" s="105" customFormat="1" ht="15" customHeight="1">
      <c r="A5" s="149" t="s">
        <v>10</v>
      </c>
      <c r="B5" s="13">
        <v>64422668857</v>
      </c>
      <c r="C5" s="88">
        <v>23546481770</v>
      </c>
      <c r="D5" s="74">
        <f t="shared" si="0"/>
        <v>0.36549994260974333</v>
      </c>
      <c r="E5" s="18">
        <v>0</v>
      </c>
      <c r="F5" s="80">
        <f t="shared" si="1"/>
        <v>0</v>
      </c>
      <c r="G5" s="81">
        <v>23546481770</v>
      </c>
      <c r="H5" s="74">
        <f t="shared" si="2"/>
        <v>0.36549994260974333</v>
      </c>
      <c r="I5" s="81">
        <v>8197324000</v>
      </c>
      <c r="J5" s="71">
        <f t="shared" si="3"/>
        <v>0.1272428501556762</v>
      </c>
      <c r="K5" s="73">
        <v>300680488</v>
      </c>
      <c r="L5" s="71">
        <f t="shared" si="4"/>
        <v>0.004667308780197001</v>
      </c>
      <c r="M5" s="73">
        <v>704267026</v>
      </c>
      <c r="N5" s="71">
        <f t="shared" si="5"/>
        <v>0.010931975320104674</v>
      </c>
      <c r="O5" s="73"/>
      <c r="P5" s="71"/>
    </row>
    <row r="6" spans="1:16" s="105" customFormat="1" ht="15" customHeight="1">
      <c r="A6" s="149" t="s">
        <v>11</v>
      </c>
      <c r="B6" s="13">
        <v>71203312639</v>
      </c>
      <c r="C6" s="88">
        <v>26027000900</v>
      </c>
      <c r="D6" s="74">
        <f t="shared" si="0"/>
        <v>0.365530758827986</v>
      </c>
      <c r="E6" s="18">
        <v>0</v>
      </c>
      <c r="F6" s="80">
        <f t="shared" si="1"/>
        <v>0</v>
      </c>
      <c r="G6" s="81">
        <v>25478854719</v>
      </c>
      <c r="H6" s="74">
        <f t="shared" si="2"/>
        <v>0.35783243468148046</v>
      </c>
      <c r="I6" s="81">
        <v>11272140828</v>
      </c>
      <c r="J6" s="71">
        <f t="shared" si="3"/>
        <v>0.1583092191953151</v>
      </c>
      <c r="K6" s="73">
        <v>591821185</v>
      </c>
      <c r="L6" s="71">
        <f t="shared" si="4"/>
        <v>0.008311708585814355</v>
      </c>
      <c r="M6" s="73">
        <v>1268317793</v>
      </c>
      <c r="N6" s="71">
        <f t="shared" si="5"/>
        <v>0.017812623401812173</v>
      </c>
      <c r="O6" s="73"/>
      <c r="P6" s="71"/>
    </row>
    <row r="7" spans="1:16" s="105" customFormat="1" ht="15" customHeight="1">
      <c r="A7" s="149" t="s">
        <v>41</v>
      </c>
      <c r="B7" s="13">
        <v>72884332671</v>
      </c>
      <c r="C7" s="88">
        <v>26162354127</v>
      </c>
      <c r="D7" s="74">
        <f t="shared" si="0"/>
        <v>0.35895717458369153</v>
      </c>
      <c r="E7" s="18">
        <v>0</v>
      </c>
      <c r="F7" s="80">
        <f t="shared" si="1"/>
        <v>0</v>
      </c>
      <c r="G7" s="81">
        <v>25293300127</v>
      </c>
      <c r="H7" s="74">
        <f t="shared" si="2"/>
        <v>0.3470334322902289</v>
      </c>
      <c r="I7" s="81">
        <v>12847963824</v>
      </c>
      <c r="J7" s="71">
        <f t="shared" si="3"/>
        <v>0.176278815393642</v>
      </c>
      <c r="K7" s="73">
        <v>614119637</v>
      </c>
      <c r="L7" s="71">
        <f t="shared" si="4"/>
        <v>0.00842594854743525</v>
      </c>
      <c r="M7" s="73">
        <v>1357219896</v>
      </c>
      <c r="N7" s="71">
        <f t="shared" si="5"/>
        <v>0.018621558931279415</v>
      </c>
      <c r="O7" s="73"/>
      <c r="P7" s="71"/>
    </row>
    <row r="8" spans="1:16" s="105" customFormat="1" ht="15" customHeight="1">
      <c r="A8" s="149" t="s">
        <v>45</v>
      </c>
      <c r="B8" s="13">
        <f aca="true" t="shared" si="6" ref="B8:B13">C8+E8+G8+I8+K8+M8+O8+K21+M21+O21</f>
        <v>80418988799</v>
      </c>
      <c r="C8" s="88">
        <v>27703700855</v>
      </c>
      <c r="D8" s="74">
        <f t="shared" si="0"/>
        <v>0.3444920319035955</v>
      </c>
      <c r="E8" s="18">
        <v>2150</v>
      </c>
      <c r="F8" s="80">
        <f t="shared" si="1"/>
        <v>2.673497928920408E-08</v>
      </c>
      <c r="G8" s="81">
        <v>24759315030</v>
      </c>
      <c r="H8" s="74">
        <f t="shared" si="2"/>
        <v>0.3078789649032229</v>
      </c>
      <c r="I8" s="81">
        <v>16334426834</v>
      </c>
      <c r="J8" s="71">
        <f t="shared" si="3"/>
        <v>0.2031165409804695</v>
      </c>
      <c r="K8" s="73">
        <v>3058754754</v>
      </c>
      <c r="L8" s="71">
        <f t="shared" si="4"/>
        <v>0.03803523023206722</v>
      </c>
      <c r="M8" s="73">
        <v>1569788619</v>
      </c>
      <c r="N8" s="71">
        <f t="shared" si="5"/>
        <v>0.019520123822043385</v>
      </c>
      <c r="O8" s="73"/>
      <c r="P8" s="71"/>
    </row>
    <row r="9" spans="1:16" s="105" customFormat="1" ht="15" customHeight="1">
      <c r="A9" s="149" t="s">
        <v>48</v>
      </c>
      <c r="B9" s="13">
        <f t="shared" si="6"/>
        <v>84880101292</v>
      </c>
      <c r="C9" s="88">
        <v>28074502834</v>
      </c>
      <c r="D9" s="74">
        <f t="shared" si="0"/>
        <v>0.3307548224691626</v>
      </c>
      <c r="E9" s="18">
        <v>50</v>
      </c>
      <c r="F9" s="80">
        <f t="shared" si="1"/>
        <v>5.890662150365804E-10</v>
      </c>
      <c r="G9" s="81">
        <v>23231839125</v>
      </c>
      <c r="H9" s="74">
        <f t="shared" si="2"/>
        <v>0.27370183083404986</v>
      </c>
      <c r="I9" s="81">
        <v>18020101000</v>
      </c>
      <c r="J9" s="71">
        <f t="shared" si="3"/>
        <v>0.21230065381293797</v>
      </c>
      <c r="K9" s="73">
        <v>3841346824</v>
      </c>
      <c r="L9" s="71">
        <f t="shared" si="4"/>
        <v>0.045256152685129385</v>
      </c>
      <c r="M9" s="73">
        <v>4805618711</v>
      </c>
      <c r="N9" s="71">
        <f t="shared" si="5"/>
        <v>0.05661655249995481</v>
      </c>
      <c r="O9" s="73"/>
      <c r="P9" s="71"/>
    </row>
    <row r="10" spans="1:16" s="105" customFormat="1" ht="15" customHeight="1">
      <c r="A10" s="149" t="s">
        <v>59</v>
      </c>
      <c r="B10" s="13">
        <f t="shared" si="6"/>
        <v>91732594458</v>
      </c>
      <c r="C10" s="88">
        <v>28365788869</v>
      </c>
      <c r="D10" s="74">
        <f t="shared" si="0"/>
        <v>0.3092225728117539</v>
      </c>
      <c r="E10" s="18">
        <v>0</v>
      </c>
      <c r="F10" s="80">
        <f t="shared" si="1"/>
        <v>0</v>
      </c>
      <c r="G10" s="81">
        <v>23439920484</v>
      </c>
      <c r="H10" s="74">
        <f t="shared" si="2"/>
        <v>0.2555244471443793</v>
      </c>
      <c r="I10" s="81">
        <v>19935090000</v>
      </c>
      <c r="J10" s="71">
        <f t="shared" si="3"/>
        <v>0.2173174117420971</v>
      </c>
      <c r="K10" s="73">
        <v>3938818254</v>
      </c>
      <c r="L10" s="71">
        <f t="shared" si="4"/>
        <v>0.04293804483861402</v>
      </c>
      <c r="M10" s="73">
        <v>8479346731</v>
      </c>
      <c r="N10" s="71">
        <f t="shared" si="5"/>
        <v>0.09243548360427427</v>
      </c>
      <c r="O10" s="73"/>
      <c r="P10" s="71"/>
    </row>
    <row r="11" spans="1:16" s="105" customFormat="1" ht="15" customHeight="1">
      <c r="A11" s="149" t="s">
        <v>57</v>
      </c>
      <c r="B11" s="13">
        <f t="shared" si="6"/>
        <v>89306232599</v>
      </c>
      <c r="C11" s="88">
        <v>22802319540</v>
      </c>
      <c r="D11" s="74">
        <f t="shared" si="0"/>
        <v>0.25532730332927883</v>
      </c>
      <c r="E11" s="18">
        <v>0</v>
      </c>
      <c r="F11" s="80">
        <f t="shared" si="1"/>
        <v>0</v>
      </c>
      <c r="G11" s="81">
        <v>23420237408</v>
      </c>
      <c r="H11" s="74">
        <f t="shared" si="2"/>
        <v>0.2622463934086303</v>
      </c>
      <c r="I11" s="81">
        <v>6444909154</v>
      </c>
      <c r="J11" s="71">
        <f t="shared" si="3"/>
        <v>0.07216639831778288</v>
      </c>
      <c r="K11" s="73">
        <v>3990639870</v>
      </c>
      <c r="L11" s="71">
        <f t="shared" si="4"/>
        <v>0.04468489772621631</v>
      </c>
      <c r="M11" s="73">
        <v>9950600271</v>
      </c>
      <c r="N11" s="71">
        <f t="shared" si="5"/>
        <v>0.11142111789307996</v>
      </c>
      <c r="O11" s="73">
        <v>16072821148</v>
      </c>
      <c r="P11" s="71">
        <f>O11/B11</f>
        <v>0.17997423785828778</v>
      </c>
    </row>
    <row r="12" spans="1:16" s="105" customFormat="1" ht="15" customHeight="1">
      <c r="A12" s="149" t="s">
        <v>80</v>
      </c>
      <c r="B12" s="13">
        <f t="shared" si="6"/>
        <v>90849475363</v>
      </c>
      <c r="C12" s="88">
        <v>22757959209</v>
      </c>
      <c r="D12" s="74">
        <f t="shared" si="0"/>
        <v>0.25050182313181046</v>
      </c>
      <c r="E12" s="18">
        <v>0</v>
      </c>
      <c r="F12" s="80">
        <f t="shared" si="1"/>
        <v>0</v>
      </c>
      <c r="G12" s="81">
        <v>25187019888</v>
      </c>
      <c r="H12" s="74">
        <f t="shared" si="2"/>
        <v>0.27723902408200196</v>
      </c>
      <c r="I12" s="81">
        <v>3547504000</v>
      </c>
      <c r="J12" s="71">
        <f t="shared" si="3"/>
        <v>0.03904815064507001</v>
      </c>
      <c r="K12" s="73">
        <v>4237395975</v>
      </c>
      <c r="L12" s="71">
        <f t="shared" si="4"/>
        <v>0.046641942158377636</v>
      </c>
      <c r="M12" s="73">
        <v>11014452461</v>
      </c>
      <c r="N12" s="71">
        <f t="shared" si="5"/>
        <v>0.12123848175226583</v>
      </c>
      <c r="O12" s="73">
        <v>19013623418</v>
      </c>
      <c r="P12" s="71">
        <f>O12/B12</f>
        <v>0.20928710201163828</v>
      </c>
    </row>
    <row r="13" spans="1:16" s="105" customFormat="1" ht="15" customHeight="1">
      <c r="A13" s="149" t="s">
        <v>79</v>
      </c>
      <c r="B13" s="13">
        <f t="shared" si="6"/>
        <v>99709501000</v>
      </c>
      <c r="C13" s="88">
        <v>23684931000</v>
      </c>
      <c r="D13" s="74">
        <f t="shared" si="0"/>
        <v>0.23753935946384888</v>
      </c>
      <c r="E13" s="18">
        <v>2000</v>
      </c>
      <c r="F13" s="80">
        <f t="shared" si="1"/>
        <v>2.0058269071068764E-08</v>
      </c>
      <c r="G13" s="81">
        <v>23614401000</v>
      </c>
      <c r="H13" s="74">
        <f t="shared" si="2"/>
        <v>0.23683200460505766</v>
      </c>
      <c r="I13" s="81">
        <v>4748596000</v>
      </c>
      <c r="J13" s="71">
        <f t="shared" si="3"/>
        <v>0.04762430813890042</v>
      </c>
      <c r="K13" s="73">
        <v>4637094000</v>
      </c>
      <c r="L13" s="71">
        <f t="shared" si="4"/>
        <v>0.04650603957991927</v>
      </c>
      <c r="M13" s="73">
        <v>12038551000</v>
      </c>
      <c r="N13" s="71">
        <f t="shared" si="5"/>
        <v>0.12073624759189197</v>
      </c>
      <c r="O13" s="73">
        <v>23809301000</v>
      </c>
      <c r="P13" s="71">
        <f>O13/B13</f>
        <v>0.2387866829260333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57"/>
      <c r="N14" s="138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24"/>
      <c r="F15" s="62"/>
      <c r="G15" s="57"/>
      <c r="J15" s="62"/>
      <c r="K15" s="30"/>
      <c r="L15" s="5"/>
      <c r="M15" s="8"/>
      <c r="N15" s="8"/>
      <c r="O15" s="5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E16" s="182"/>
      <c r="F16" s="183"/>
      <c r="G16" s="182"/>
      <c r="J16" s="183"/>
      <c r="K16" s="185" t="s">
        <v>24</v>
      </c>
      <c r="L16" s="96" t="s">
        <v>2</v>
      </c>
      <c r="M16" s="102" t="s">
        <v>8</v>
      </c>
      <c r="N16" s="96" t="s">
        <v>2</v>
      </c>
      <c r="O16" s="109" t="s">
        <v>35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E17" s="24"/>
      <c r="F17" s="62"/>
      <c r="G17" s="57"/>
      <c r="J17" s="163">
        <v>2001</v>
      </c>
      <c r="K17" s="75">
        <v>0</v>
      </c>
      <c r="L17" s="70">
        <f aca="true" t="shared" si="7" ref="L17:L26">K17/B4</f>
        <v>0</v>
      </c>
      <c r="M17" s="24">
        <v>4465887752</v>
      </c>
      <c r="N17" s="71">
        <f aca="true" t="shared" si="8" ref="N17:N26">M17/B4</f>
        <v>0.07099919322228082</v>
      </c>
      <c r="O17" s="24">
        <v>430822501</v>
      </c>
      <c r="P17" s="71">
        <f aca="true" t="shared" si="9" ref="P17:P26">O17/B4</f>
        <v>0.006849265295417858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E18" s="24"/>
      <c r="F18" s="62"/>
      <c r="G18" s="57"/>
      <c r="J18" s="163">
        <v>2002</v>
      </c>
      <c r="K18" s="81">
        <v>0</v>
      </c>
      <c r="L18" s="72">
        <f t="shared" si="7"/>
        <v>0</v>
      </c>
      <c r="M18" s="73">
        <v>5255600971</v>
      </c>
      <c r="N18" s="71">
        <f t="shared" si="8"/>
        <v>0.08157999449954392</v>
      </c>
      <c r="O18" s="73">
        <v>231707550</v>
      </c>
      <c r="P18" s="71">
        <f t="shared" si="9"/>
        <v>0.003596677289392106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E19" s="24"/>
      <c r="F19" s="62"/>
      <c r="G19" s="57"/>
      <c r="J19" s="163">
        <v>2003</v>
      </c>
      <c r="K19" s="81">
        <v>0</v>
      </c>
      <c r="L19" s="72">
        <f t="shared" si="7"/>
        <v>0</v>
      </c>
      <c r="M19" s="73">
        <v>6393453653</v>
      </c>
      <c r="N19" s="71">
        <f t="shared" si="8"/>
        <v>0.0897915197487333</v>
      </c>
      <c r="O19" s="73">
        <v>171723561</v>
      </c>
      <c r="P19" s="71">
        <f t="shared" si="9"/>
        <v>0.002411735558858568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E20" s="24"/>
      <c r="F20" s="62"/>
      <c r="G20" s="57"/>
      <c r="J20" s="163">
        <v>2004</v>
      </c>
      <c r="K20" s="81">
        <v>0</v>
      </c>
      <c r="L20" s="72">
        <f t="shared" si="7"/>
        <v>0</v>
      </c>
      <c r="M20" s="73">
        <v>6396248355</v>
      </c>
      <c r="N20" s="71">
        <f t="shared" si="8"/>
        <v>0.08775889303772151</v>
      </c>
      <c r="O20" s="73">
        <v>213126722</v>
      </c>
      <c r="P20" s="71">
        <f t="shared" si="9"/>
        <v>0.0029241774492476235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F21" s="62"/>
      <c r="G21" s="57"/>
      <c r="J21" s="163">
        <v>2005</v>
      </c>
      <c r="K21" s="81">
        <v>0</v>
      </c>
      <c r="L21" s="72">
        <f t="shared" si="7"/>
        <v>0</v>
      </c>
      <c r="M21" s="73">
        <v>6810225550</v>
      </c>
      <c r="N21" s="71">
        <f t="shared" si="8"/>
        <v>0.08468429722514348</v>
      </c>
      <c r="O21" s="73">
        <v>182775007</v>
      </c>
      <c r="P21" s="71">
        <f t="shared" si="9"/>
        <v>0.0022727841984786657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F22" s="62"/>
      <c r="G22" s="57"/>
      <c r="J22" s="163">
        <v>2006</v>
      </c>
      <c r="K22" s="81"/>
      <c r="L22" s="72">
        <f t="shared" si="7"/>
        <v>0</v>
      </c>
      <c r="M22" s="73">
        <v>6735837177</v>
      </c>
      <c r="N22" s="71">
        <f t="shared" si="8"/>
        <v>0.07935708221916149</v>
      </c>
      <c r="O22" s="73">
        <v>170855571</v>
      </c>
      <c r="P22" s="71">
        <f t="shared" si="9"/>
        <v>0.0020129048905376747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F23" s="62"/>
      <c r="G23" s="57"/>
      <c r="J23" s="163">
        <v>2007</v>
      </c>
      <c r="K23" s="81"/>
      <c r="L23" s="72">
        <f t="shared" si="7"/>
        <v>0</v>
      </c>
      <c r="M23" s="73">
        <v>7289578015</v>
      </c>
      <c r="N23" s="71">
        <f t="shared" si="8"/>
        <v>0.07946551667997956</v>
      </c>
      <c r="O23" s="73">
        <v>284052105</v>
      </c>
      <c r="P23" s="71">
        <f t="shared" si="9"/>
        <v>0.003096523178901846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F24" s="62"/>
      <c r="G24" s="57"/>
      <c r="J24" s="163">
        <v>2008</v>
      </c>
      <c r="K24" s="81">
        <v>0</v>
      </c>
      <c r="L24" s="72">
        <f t="shared" si="7"/>
        <v>0</v>
      </c>
      <c r="M24" s="73">
        <v>6382471343</v>
      </c>
      <c r="N24" s="71">
        <f t="shared" si="8"/>
        <v>0.07146725550117392</v>
      </c>
      <c r="O24" s="73">
        <v>242233865</v>
      </c>
      <c r="P24" s="71">
        <f t="shared" si="9"/>
        <v>0.002712395965550028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F25" s="62"/>
      <c r="G25" s="57"/>
      <c r="J25" s="163">
        <v>2009</v>
      </c>
      <c r="K25" s="81">
        <v>0</v>
      </c>
      <c r="L25" s="72">
        <f t="shared" si="7"/>
        <v>0</v>
      </c>
      <c r="M25" s="73">
        <v>4790979334</v>
      </c>
      <c r="N25" s="71">
        <f t="shared" si="8"/>
        <v>0.05273535499084685</v>
      </c>
      <c r="O25" s="73">
        <v>300541078</v>
      </c>
      <c r="P25" s="71">
        <f t="shared" si="9"/>
        <v>0.0033081212279889565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F26" s="62"/>
      <c r="G26" s="57"/>
      <c r="J26" s="163">
        <v>2010</v>
      </c>
      <c r="K26" s="81">
        <v>0</v>
      </c>
      <c r="L26" s="72">
        <f t="shared" si="7"/>
        <v>0</v>
      </c>
      <c r="M26" s="73">
        <v>6974973000</v>
      </c>
      <c r="N26" s="71">
        <f t="shared" si="8"/>
        <v>0.06995294259871986</v>
      </c>
      <c r="O26" s="73">
        <v>201652000</v>
      </c>
      <c r="P26" s="71">
        <f t="shared" si="9"/>
        <v>0.002022395037359579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68788596887</v>
      </c>
      <c r="C30" s="22">
        <v>1504019266</v>
      </c>
      <c r="D30" s="71">
        <f aca="true" t="shared" si="10" ref="D30:D39">C30/B30</f>
        <v>0.021864369009745522</v>
      </c>
      <c r="E30" s="24">
        <v>40598834599</v>
      </c>
      <c r="F30" s="60">
        <f aca="true" t="shared" si="11" ref="F30:F39">E30/B30</f>
        <v>0.5901971611034933</v>
      </c>
      <c r="G30" s="24">
        <v>18449762600</v>
      </c>
      <c r="H30" s="60">
        <f aca="true" t="shared" si="12" ref="H30:H39">G30/B30</f>
        <v>0.2682096079137606</v>
      </c>
      <c r="I30" s="24">
        <v>2890105100</v>
      </c>
      <c r="J30" s="71">
        <f aca="true" t="shared" si="13" ref="J30:J39">I30/B30</f>
        <v>0.0420143051434472</v>
      </c>
      <c r="K30" s="24">
        <v>551918527</v>
      </c>
      <c r="L30" s="71">
        <f aca="true" t="shared" si="14" ref="L30:L39">K30/B30</f>
        <v>0.00802340143536645</v>
      </c>
      <c r="M30" s="24">
        <v>101305476</v>
      </c>
      <c r="N30" s="71">
        <f aca="true" t="shared" si="15" ref="N30:N39">M30/B30</f>
        <v>0.0014727074047812885</v>
      </c>
      <c r="O30" s="24"/>
      <c r="P30" s="71"/>
    </row>
    <row r="31" spans="1:16" s="105" customFormat="1" ht="15" customHeight="1">
      <c r="A31" s="149" t="s">
        <v>10</v>
      </c>
      <c r="B31" s="73">
        <v>69633477320</v>
      </c>
      <c r="C31" s="88">
        <v>1308536228</v>
      </c>
      <c r="D31" s="71">
        <f t="shared" si="10"/>
        <v>0.018791769108221234</v>
      </c>
      <c r="E31" s="73">
        <v>36975276863</v>
      </c>
      <c r="F31" s="60">
        <f t="shared" si="11"/>
        <v>0.5309985697408225</v>
      </c>
      <c r="G31" s="73">
        <v>21663977253</v>
      </c>
      <c r="H31" s="60">
        <f t="shared" si="12"/>
        <v>0.3111143962184079</v>
      </c>
      <c r="I31" s="73">
        <v>2899165152</v>
      </c>
      <c r="J31" s="71">
        <f t="shared" si="13"/>
        <v>0.041634645627087005</v>
      </c>
      <c r="K31" s="73">
        <v>533839755</v>
      </c>
      <c r="L31" s="71">
        <f t="shared" si="14"/>
        <v>0.007666423903358213</v>
      </c>
      <c r="M31" s="73">
        <v>111264755</v>
      </c>
      <c r="N31" s="71">
        <f t="shared" si="15"/>
        <v>0.0015978629716951209</v>
      </c>
      <c r="O31" s="73"/>
      <c r="P31" s="71"/>
    </row>
    <row r="32" spans="1:16" s="105" customFormat="1" ht="15" customHeight="1">
      <c r="A32" s="149" t="s">
        <v>11</v>
      </c>
      <c r="B32" s="73">
        <v>76082140343</v>
      </c>
      <c r="C32" s="88">
        <v>1381791300</v>
      </c>
      <c r="D32" s="71">
        <f t="shared" si="10"/>
        <v>0.018161835271332936</v>
      </c>
      <c r="E32" s="73">
        <v>43448011441</v>
      </c>
      <c r="F32" s="60">
        <f t="shared" si="11"/>
        <v>0.5710671551184544</v>
      </c>
      <c r="G32" s="73">
        <v>21095880819</v>
      </c>
      <c r="H32" s="80">
        <f t="shared" si="12"/>
        <v>0.277277699127466</v>
      </c>
      <c r="I32" s="81">
        <v>3402682717</v>
      </c>
      <c r="J32" s="71">
        <f t="shared" si="13"/>
        <v>0.04472380379494761</v>
      </c>
      <c r="K32" s="73">
        <v>1287252109</v>
      </c>
      <c r="L32" s="71">
        <f t="shared" si="14"/>
        <v>0.016919241535486518</v>
      </c>
      <c r="M32" s="73">
        <v>109870104</v>
      </c>
      <c r="N32" s="71">
        <f t="shared" si="15"/>
        <v>0.0014440984901932861</v>
      </c>
      <c r="O32" s="73"/>
      <c r="P32" s="71"/>
    </row>
    <row r="33" spans="1:16" s="105" customFormat="1" ht="15" customHeight="1">
      <c r="A33" s="149" t="s">
        <v>41</v>
      </c>
      <c r="B33" s="73">
        <v>77192792800</v>
      </c>
      <c r="C33" s="88">
        <v>1543006235</v>
      </c>
      <c r="D33" s="71">
        <f t="shared" si="10"/>
        <v>0.01998899351909444</v>
      </c>
      <c r="E33" s="73">
        <v>46751484564</v>
      </c>
      <c r="F33" s="80">
        <f t="shared" si="11"/>
        <v>0.6056457198682932</v>
      </c>
      <c r="G33" s="81">
        <v>18369785217</v>
      </c>
      <c r="H33" s="80">
        <f t="shared" si="12"/>
        <v>0.2379728022614049</v>
      </c>
      <c r="I33" s="81">
        <v>4044212727</v>
      </c>
      <c r="J33" s="71">
        <f t="shared" si="13"/>
        <v>0.052391066319859854</v>
      </c>
      <c r="K33" s="73">
        <v>1359552779</v>
      </c>
      <c r="L33" s="71">
        <f t="shared" si="14"/>
        <v>0.017612431545552268</v>
      </c>
      <c r="M33" s="73">
        <v>172786594</v>
      </c>
      <c r="N33" s="71">
        <f t="shared" si="15"/>
        <v>0.002238377285398592</v>
      </c>
      <c r="O33" s="73"/>
      <c r="P33" s="71"/>
    </row>
    <row r="34" spans="1:16" s="105" customFormat="1" ht="15" customHeight="1">
      <c r="A34" s="149" t="s">
        <v>45</v>
      </c>
      <c r="B34" s="73">
        <f aca="true" t="shared" si="16" ref="B34:B39">C34+E34+G34+I34+K34+M34+O34+G47+I47+K47+M47+O47</f>
        <v>84403411621</v>
      </c>
      <c r="C34" s="88">
        <v>1466846005</v>
      </c>
      <c r="D34" s="71">
        <f t="shared" si="10"/>
        <v>0.017378989507990945</v>
      </c>
      <c r="E34" s="73">
        <v>53838217727</v>
      </c>
      <c r="F34" s="80">
        <f t="shared" si="11"/>
        <v>0.6378677910408633</v>
      </c>
      <c r="G34" s="81">
        <v>18010982248</v>
      </c>
      <c r="H34" s="80">
        <f t="shared" si="12"/>
        <v>0.21339163787449056</v>
      </c>
      <c r="I34" s="81">
        <v>4804539461</v>
      </c>
      <c r="J34" s="71">
        <f t="shared" si="13"/>
        <v>0.05692352203219006</v>
      </c>
      <c r="K34" s="73">
        <v>1510910168</v>
      </c>
      <c r="L34" s="71">
        <f t="shared" si="14"/>
        <v>0.017901055644344094</v>
      </c>
      <c r="M34" s="73">
        <v>126325344</v>
      </c>
      <c r="N34" s="71">
        <f t="shared" si="15"/>
        <v>0.0014966852829035363</v>
      </c>
      <c r="O34" s="73"/>
      <c r="P34" s="71"/>
    </row>
    <row r="35" spans="1:16" s="105" customFormat="1" ht="15" customHeight="1">
      <c r="A35" s="149" t="s">
        <v>48</v>
      </c>
      <c r="B35" s="73">
        <f t="shared" si="16"/>
        <v>89029060955</v>
      </c>
      <c r="C35" s="88">
        <v>1399559562</v>
      </c>
      <c r="D35" s="71">
        <f t="shared" si="10"/>
        <v>0.015720255240110996</v>
      </c>
      <c r="E35" s="73">
        <v>56591779162</v>
      </c>
      <c r="F35" s="80">
        <f t="shared" si="11"/>
        <v>0.6356551282800172</v>
      </c>
      <c r="G35" s="81">
        <v>16724210240</v>
      </c>
      <c r="H35" s="80">
        <f t="shared" si="12"/>
        <v>0.18785113602909168</v>
      </c>
      <c r="I35" s="81">
        <v>4920216589</v>
      </c>
      <c r="J35" s="71">
        <f t="shared" si="13"/>
        <v>0.05526528682007483</v>
      </c>
      <c r="K35" s="73">
        <v>4630296760</v>
      </c>
      <c r="L35" s="71">
        <f t="shared" si="14"/>
        <v>0.052008823976481086</v>
      </c>
      <c r="M35" s="73">
        <v>135376660</v>
      </c>
      <c r="N35" s="71">
        <f t="shared" si="15"/>
        <v>0.0015205895529823293</v>
      </c>
      <c r="O35" s="73"/>
      <c r="P35" s="71"/>
    </row>
    <row r="36" spans="1:16" s="105" customFormat="1" ht="15" customHeight="1">
      <c r="A36" s="149" t="s">
        <v>59</v>
      </c>
      <c r="B36" s="73">
        <f t="shared" si="16"/>
        <v>97431714081</v>
      </c>
      <c r="C36" s="88">
        <v>1778601747</v>
      </c>
      <c r="D36" s="71">
        <f t="shared" si="10"/>
        <v>0.018254854323114512</v>
      </c>
      <c r="E36" s="73">
        <v>61216402824</v>
      </c>
      <c r="F36" s="80">
        <f t="shared" si="11"/>
        <v>0.6283005836591118</v>
      </c>
      <c r="G36" s="81">
        <v>16696546394</v>
      </c>
      <c r="H36" s="80">
        <f t="shared" si="12"/>
        <v>0.17136664946815267</v>
      </c>
      <c r="I36" s="81">
        <v>4641520514</v>
      </c>
      <c r="J36" s="71">
        <f t="shared" si="13"/>
        <v>0.047638703247499734</v>
      </c>
      <c r="K36" s="73">
        <v>8215255786</v>
      </c>
      <c r="L36" s="71">
        <f t="shared" si="14"/>
        <v>0.08431808742654609</v>
      </c>
      <c r="M36" s="73">
        <v>145473544</v>
      </c>
      <c r="N36" s="71">
        <f t="shared" si="15"/>
        <v>0.0014930820562087243</v>
      </c>
      <c r="O36" s="73"/>
      <c r="P36" s="71"/>
    </row>
    <row r="37" spans="1:16" s="105" customFormat="1" ht="15" customHeight="1">
      <c r="A37" s="149" t="s">
        <v>57</v>
      </c>
      <c r="B37" s="73">
        <f t="shared" si="16"/>
        <v>96148283855</v>
      </c>
      <c r="C37" s="88">
        <v>1565402137</v>
      </c>
      <c r="D37" s="71">
        <f t="shared" si="10"/>
        <v>0.0162811240537664</v>
      </c>
      <c r="E37" s="73">
        <v>61663993637</v>
      </c>
      <c r="F37" s="80">
        <f t="shared" si="11"/>
        <v>0.641342634154497</v>
      </c>
      <c r="G37" s="81">
        <v>2867451076</v>
      </c>
      <c r="H37" s="80">
        <f t="shared" si="12"/>
        <v>0.029823216401078635</v>
      </c>
      <c r="I37" s="81">
        <v>4069182872</v>
      </c>
      <c r="J37" s="71">
        <f t="shared" si="13"/>
        <v>0.042321950105076056</v>
      </c>
      <c r="K37" s="73">
        <v>9999473164</v>
      </c>
      <c r="L37" s="71">
        <f t="shared" si="14"/>
        <v>0.10400053711910322</v>
      </c>
      <c r="M37" s="73">
        <v>403328526</v>
      </c>
      <c r="N37" s="71">
        <f t="shared" si="15"/>
        <v>0.00419485933423684</v>
      </c>
      <c r="O37" s="73">
        <v>12996643</v>
      </c>
      <c r="P37" s="71">
        <f>O37/B37</f>
        <v>0.00013517290666986912</v>
      </c>
    </row>
    <row r="38" spans="1:16" s="105" customFormat="1" ht="15" customHeight="1">
      <c r="A38" s="149" t="s">
        <v>80</v>
      </c>
      <c r="B38" s="73">
        <f t="shared" si="16"/>
        <v>99078267050</v>
      </c>
      <c r="C38" s="88">
        <v>1539169078</v>
      </c>
      <c r="D38" s="71">
        <f t="shared" si="10"/>
        <v>0.01553488089596133</v>
      </c>
      <c r="E38" s="73">
        <v>63547917519</v>
      </c>
      <c r="F38" s="80">
        <f t="shared" si="11"/>
        <v>0.6413910881881941</v>
      </c>
      <c r="G38" s="81">
        <v>1029729436</v>
      </c>
      <c r="H38" s="80">
        <f t="shared" si="12"/>
        <v>0.010393090903379905</v>
      </c>
      <c r="I38" s="81">
        <v>3914946400</v>
      </c>
      <c r="J38" s="71">
        <f t="shared" si="13"/>
        <v>0.03951367455815831</v>
      </c>
      <c r="K38" s="73">
        <v>10332490366</v>
      </c>
      <c r="L38" s="71">
        <f t="shared" si="14"/>
        <v>0.1042861434060579</v>
      </c>
      <c r="M38" s="73">
        <v>569794984</v>
      </c>
      <c r="N38" s="71">
        <f t="shared" si="15"/>
        <v>0.0057509583177555185</v>
      </c>
      <c r="O38" s="73">
        <v>31249398</v>
      </c>
      <c r="P38" s="71">
        <f>O38/B38</f>
        <v>0.0003154011361970021</v>
      </c>
    </row>
    <row r="39" spans="1:16" s="105" customFormat="1" ht="15" customHeight="1">
      <c r="A39" s="149" t="s">
        <v>79</v>
      </c>
      <c r="B39" s="73">
        <f t="shared" si="16"/>
        <v>99709501000</v>
      </c>
      <c r="C39" s="88">
        <v>1521066000</v>
      </c>
      <c r="D39" s="71">
        <f t="shared" si="10"/>
        <v>0.01525497555142714</v>
      </c>
      <c r="E39" s="73">
        <v>69447782000</v>
      </c>
      <c r="F39" s="80">
        <f t="shared" si="11"/>
        <v>0.6965011488724631</v>
      </c>
      <c r="G39" s="81">
        <v>190773000</v>
      </c>
      <c r="H39" s="80">
        <f t="shared" si="12"/>
        <v>0.0019132880827475007</v>
      </c>
      <c r="I39" s="81">
        <v>4108758000</v>
      </c>
      <c r="J39" s="71">
        <f t="shared" si="13"/>
        <v>0.04120728675595318</v>
      </c>
      <c r="K39" s="73">
        <v>12039867000</v>
      </c>
      <c r="L39" s="71">
        <f t="shared" si="14"/>
        <v>0.12074944593294074</v>
      </c>
      <c r="M39" s="73">
        <v>753830000</v>
      </c>
      <c r="N39" s="71">
        <f t="shared" si="15"/>
        <v>0.007560262486921883</v>
      </c>
      <c r="O39" s="73">
        <v>18556000</v>
      </c>
      <c r="P39" s="71">
        <f>O39/B39</f>
        <v>0.00018610062044137598</v>
      </c>
    </row>
    <row r="40" spans="1:14" s="105" customFormat="1" ht="15" customHeight="1">
      <c r="A40" s="153"/>
      <c r="N40" s="151"/>
    </row>
    <row r="41" spans="1:16" s="105" customFormat="1" ht="15" customHeight="1" thickBot="1">
      <c r="A41" s="153"/>
      <c r="E41" s="44"/>
      <c r="G41" s="30"/>
      <c r="H41" s="8"/>
      <c r="I41" s="8"/>
      <c r="J41" s="5"/>
      <c r="K41" s="5"/>
      <c r="L41" s="5"/>
      <c r="M41" s="5"/>
      <c r="N41" s="8"/>
      <c r="O41" s="8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19</v>
      </c>
      <c r="J42" s="109" t="s">
        <v>2</v>
      </c>
      <c r="K42" s="96" t="s">
        <v>26</v>
      </c>
      <c r="L42" s="109" t="s">
        <v>2</v>
      </c>
      <c r="M42" s="96" t="s">
        <v>32</v>
      </c>
      <c r="N42" s="109" t="s">
        <v>2</v>
      </c>
      <c r="O42" s="96" t="s">
        <v>34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7" ref="B43:B52">B4-B30</f>
        <v>-5888054651</v>
      </c>
      <c r="C43" s="71">
        <f aca="true" t="shared" si="18" ref="C43:C52">B43/B30</f>
        <v>-0.08559637668831058</v>
      </c>
      <c r="D43" s="105">
        <v>2001</v>
      </c>
      <c r="E43" s="61">
        <v>542546410</v>
      </c>
      <c r="F43" s="105">
        <v>2001</v>
      </c>
      <c r="G43" s="159"/>
      <c r="H43" s="74"/>
      <c r="I43" s="159">
        <v>0</v>
      </c>
      <c r="J43" s="74">
        <f aca="true" t="shared" si="19" ref="J43:J52">I43/B30</f>
        <v>0</v>
      </c>
      <c r="K43" s="84">
        <v>102649595</v>
      </c>
      <c r="L43" s="74">
        <f aca="true" t="shared" si="20" ref="L43:L52">K43/B30</f>
        <v>0.001492247256745532</v>
      </c>
      <c r="M43" s="160">
        <v>4590001724</v>
      </c>
      <c r="N43" s="161">
        <f aca="true" t="shared" si="21" ref="N43:N52">M43/B30</f>
        <v>0.0667262007326601</v>
      </c>
      <c r="O43" s="160"/>
      <c r="P43" s="161">
        <f>O43/B30</f>
        <v>0</v>
      </c>
    </row>
    <row r="44" spans="1:16" s="105" customFormat="1" ht="15" customHeight="1">
      <c r="A44" s="65" t="s">
        <v>21</v>
      </c>
      <c r="B44" s="103">
        <f t="shared" si="17"/>
        <v>-5210808463</v>
      </c>
      <c r="C44" s="71">
        <f t="shared" si="18"/>
        <v>-0.07483194382285087</v>
      </c>
      <c r="D44" s="105">
        <v>2002</v>
      </c>
      <c r="E44" s="61">
        <v>457543438</v>
      </c>
      <c r="F44" s="105">
        <v>2002</v>
      </c>
      <c r="G44" s="81"/>
      <c r="H44" s="74"/>
      <c r="I44" s="81">
        <v>0</v>
      </c>
      <c r="J44" s="74">
        <f t="shared" si="19"/>
        <v>0</v>
      </c>
      <c r="K44" s="61">
        <v>253362663</v>
      </c>
      <c r="L44" s="74">
        <f t="shared" si="20"/>
        <v>0.0036385180340150793</v>
      </c>
      <c r="M44" s="61">
        <v>5888054651</v>
      </c>
      <c r="N44" s="161">
        <f t="shared" si="21"/>
        <v>0.08455781439639298</v>
      </c>
      <c r="O44" s="61"/>
      <c r="P44" s="161">
        <f aca="true" t="shared" si="22" ref="P44:P52">O44/B31</f>
        <v>0</v>
      </c>
    </row>
    <row r="45" spans="1:16" s="105" customFormat="1" ht="15" customHeight="1">
      <c r="A45" s="65" t="s">
        <v>22</v>
      </c>
      <c r="B45" s="103">
        <f t="shared" si="17"/>
        <v>-4878827704</v>
      </c>
      <c r="C45" s="71">
        <f t="shared" si="18"/>
        <v>-0.06412579459522107</v>
      </c>
      <c r="D45" s="105">
        <v>2003</v>
      </c>
      <c r="E45" s="61">
        <v>370461066</v>
      </c>
      <c r="F45" s="105">
        <v>2003</v>
      </c>
      <c r="G45" s="81"/>
      <c r="H45" s="74"/>
      <c r="I45" s="81">
        <v>0</v>
      </c>
      <c r="J45" s="74">
        <f t="shared" si="19"/>
        <v>0</v>
      </c>
      <c r="K45" s="61">
        <v>145843390</v>
      </c>
      <c r="L45" s="74">
        <f t="shared" si="20"/>
        <v>0.0019169201778826987</v>
      </c>
      <c r="M45" s="61">
        <v>5210808463</v>
      </c>
      <c r="N45" s="161">
        <f t="shared" si="21"/>
        <v>0.06848924648423649</v>
      </c>
      <c r="O45" s="61"/>
      <c r="P45" s="161">
        <f t="shared" si="22"/>
        <v>0</v>
      </c>
    </row>
    <row r="46" spans="1:16" s="105" customFormat="1" ht="15" customHeight="1">
      <c r="A46" s="65" t="s">
        <v>29</v>
      </c>
      <c r="B46" s="103">
        <f t="shared" si="17"/>
        <v>-4308460129</v>
      </c>
      <c r="C46" s="71">
        <f t="shared" si="18"/>
        <v>-0.055814279710838494</v>
      </c>
      <c r="D46" s="105">
        <v>2004</v>
      </c>
      <c r="E46" s="61">
        <v>143424893</v>
      </c>
      <c r="F46" s="105">
        <v>2004</v>
      </c>
      <c r="G46" s="81"/>
      <c r="H46" s="74"/>
      <c r="I46" s="81">
        <v>0</v>
      </c>
      <c r="J46" s="74">
        <f t="shared" si="19"/>
        <v>0</v>
      </c>
      <c r="K46" s="61">
        <v>134136980</v>
      </c>
      <c r="L46" s="74">
        <f t="shared" si="20"/>
        <v>0.001737687873886589</v>
      </c>
      <c r="M46" s="61">
        <v>4878827704</v>
      </c>
      <c r="N46" s="161">
        <f t="shared" si="21"/>
        <v>0.06320315054075877</v>
      </c>
      <c r="O46" s="61"/>
      <c r="P46" s="161">
        <f t="shared" si="22"/>
        <v>0</v>
      </c>
    </row>
    <row r="47" spans="1:16" s="105" customFormat="1" ht="15" customHeight="1">
      <c r="A47" s="65" t="s">
        <v>42</v>
      </c>
      <c r="B47" s="103">
        <f t="shared" si="17"/>
        <v>-3984422822</v>
      </c>
      <c r="C47" s="71">
        <f t="shared" si="18"/>
        <v>-0.04720689300915243</v>
      </c>
      <c r="D47" s="105">
        <v>2005</v>
      </c>
      <c r="E47" s="61">
        <v>0</v>
      </c>
      <c r="F47" s="105">
        <v>2005</v>
      </c>
      <c r="G47" s="81"/>
      <c r="H47" s="74"/>
      <c r="I47" s="81">
        <v>0</v>
      </c>
      <c r="J47" s="74">
        <f t="shared" si="19"/>
        <v>0</v>
      </c>
      <c r="K47" s="61">
        <v>591919170</v>
      </c>
      <c r="L47" s="74">
        <f t="shared" si="20"/>
        <v>0.007012976829158497</v>
      </c>
      <c r="M47" s="61">
        <v>4053671498</v>
      </c>
      <c r="N47" s="161">
        <f t="shared" si="21"/>
        <v>0.04802734178805902</v>
      </c>
      <c r="O47" s="61"/>
      <c r="P47" s="161">
        <f t="shared" si="22"/>
        <v>0</v>
      </c>
    </row>
    <row r="48" spans="1:16" s="105" customFormat="1" ht="15" customHeight="1">
      <c r="A48" s="65" t="s">
        <v>46</v>
      </c>
      <c r="B48" s="103">
        <f t="shared" si="17"/>
        <v>-4148959663</v>
      </c>
      <c r="C48" s="71">
        <f t="shared" si="18"/>
        <v>-0.046602307364525655</v>
      </c>
      <c r="D48" s="105">
        <v>2006</v>
      </c>
      <c r="E48" s="61">
        <v>0</v>
      </c>
      <c r="F48" s="105">
        <v>2006</v>
      </c>
      <c r="G48" s="81"/>
      <c r="H48" s="74"/>
      <c r="I48" s="81">
        <v>0</v>
      </c>
      <c r="J48" s="74">
        <f t="shared" si="19"/>
        <v>0</v>
      </c>
      <c r="K48" s="61">
        <v>643199160</v>
      </c>
      <c r="L48" s="74">
        <f t="shared" si="20"/>
        <v>0.00722459782345797</v>
      </c>
      <c r="M48" s="61">
        <v>3984422822</v>
      </c>
      <c r="N48" s="161">
        <f t="shared" si="21"/>
        <v>0.04475418227778386</v>
      </c>
      <c r="O48" s="61"/>
      <c r="P48" s="161">
        <f t="shared" si="22"/>
        <v>0</v>
      </c>
    </row>
    <row r="49" spans="1:16" s="105" customFormat="1" ht="15" customHeight="1">
      <c r="A49" s="65" t="s">
        <v>49</v>
      </c>
      <c r="B49" s="103">
        <f t="shared" si="17"/>
        <v>-5699119623</v>
      </c>
      <c r="C49" s="71">
        <f t="shared" si="18"/>
        <v>-0.058493475935997886</v>
      </c>
      <c r="D49" s="105">
        <v>2007</v>
      </c>
      <c r="E49" s="61">
        <v>0</v>
      </c>
      <c r="F49" s="105">
        <v>2007</v>
      </c>
      <c r="G49" s="81"/>
      <c r="H49" s="74"/>
      <c r="I49" s="81">
        <v>0</v>
      </c>
      <c r="J49" s="74">
        <f t="shared" si="19"/>
        <v>0</v>
      </c>
      <c r="K49" s="61">
        <v>665400155</v>
      </c>
      <c r="L49" s="74">
        <f t="shared" si="20"/>
        <v>0.006829400070359212</v>
      </c>
      <c r="M49" s="61">
        <v>4072513117</v>
      </c>
      <c r="N49" s="161">
        <f t="shared" si="21"/>
        <v>0.04179863974900729</v>
      </c>
      <c r="O49" s="61"/>
      <c r="P49" s="161">
        <f t="shared" si="22"/>
        <v>0</v>
      </c>
    </row>
    <row r="50" spans="1:16" s="105" customFormat="1" ht="15" customHeight="1">
      <c r="A50" s="65" t="s">
        <v>51</v>
      </c>
      <c r="B50" s="103">
        <f t="shared" si="17"/>
        <v>-6842051256</v>
      </c>
      <c r="C50" s="71">
        <f t="shared" si="18"/>
        <v>-0.0711614496033898</v>
      </c>
      <c r="D50" s="105">
        <v>2008</v>
      </c>
      <c r="E50" s="61">
        <v>0</v>
      </c>
      <c r="F50" s="105">
        <v>2008</v>
      </c>
      <c r="G50" s="81">
        <v>9652139885</v>
      </c>
      <c r="H50" s="74">
        <f>G50/B37</f>
        <v>0.10038806204337739</v>
      </c>
      <c r="I50" s="81">
        <v>0</v>
      </c>
      <c r="J50" s="74">
        <f t="shared" si="19"/>
        <v>0</v>
      </c>
      <c r="K50" s="61">
        <v>215196292</v>
      </c>
      <c r="L50" s="74">
        <f t="shared" si="20"/>
        <v>0.0022381709103049077</v>
      </c>
      <c r="M50" s="61">
        <v>5699119623</v>
      </c>
      <c r="N50" s="161">
        <f t="shared" si="21"/>
        <v>0.05927427297188965</v>
      </c>
      <c r="O50" s="61"/>
      <c r="P50" s="161">
        <f t="shared" si="22"/>
        <v>0</v>
      </c>
    </row>
    <row r="51" spans="1:16" s="105" customFormat="1" ht="15" customHeight="1">
      <c r="A51" s="65" t="s">
        <v>58</v>
      </c>
      <c r="B51" s="103">
        <f t="shared" si="17"/>
        <v>-8228791687</v>
      </c>
      <c r="C51" s="71">
        <f t="shared" si="18"/>
        <v>-0.08305344786508355</v>
      </c>
      <c r="D51" s="105">
        <v>2009</v>
      </c>
      <c r="E51" s="61">
        <v>0</v>
      </c>
      <c r="F51" s="105">
        <v>2009</v>
      </c>
      <c r="G51" s="81">
        <v>10990175251</v>
      </c>
      <c r="H51" s="74">
        <f>G51/B38</f>
        <v>0.11092417720077594</v>
      </c>
      <c r="I51" s="81">
        <v>0</v>
      </c>
      <c r="J51" s="74">
        <f t="shared" si="19"/>
        <v>0</v>
      </c>
      <c r="K51" s="61">
        <v>280743362</v>
      </c>
      <c r="L51" s="74">
        <f t="shared" si="20"/>
        <v>0.00283355139688023</v>
      </c>
      <c r="M51" s="61">
        <v>6842051256</v>
      </c>
      <c r="N51" s="161">
        <f t="shared" si="21"/>
        <v>0.06905703399663973</v>
      </c>
      <c r="O51" s="61"/>
      <c r="P51" s="161">
        <f t="shared" si="22"/>
        <v>0</v>
      </c>
    </row>
    <row r="52" spans="1:16" s="105" customFormat="1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61">
        <v>0</v>
      </c>
      <c r="F52" s="105">
        <v>2010</v>
      </c>
      <c r="G52" s="81">
        <v>11539110000</v>
      </c>
      <c r="H52" s="74">
        <f>G52/B39</f>
        <v>0.11572728661033015</v>
      </c>
      <c r="I52" s="81">
        <v>10000000</v>
      </c>
      <c r="J52" s="74">
        <f t="shared" si="19"/>
        <v>0.00010029134535534382</v>
      </c>
      <c r="K52" s="61">
        <v>78759000</v>
      </c>
      <c r="L52" s="74">
        <f t="shared" si="20"/>
        <v>0.0007898846068841524</v>
      </c>
      <c r="M52" s="61">
        <v>0</v>
      </c>
      <c r="N52" s="161">
        <f t="shared" si="21"/>
        <v>0</v>
      </c>
      <c r="O52" s="61">
        <v>1000000</v>
      </c>
      <c r="P52" s="161">
        <f t="shared" si="22"/>
        <v>1.0029134535534382E-05</v>
      </c>
    </row>
    <row r="53" spans="1:5" s="105" customFormat="1" ht="15" customHeight="1">
      <c r="A53" s="153"/>
      <c r="E53" s="44"/>
    </row>
    <row r="54" s="105" customFormat="1" ht="15" customHeight="1">
      <c r="A54" s="153"/>
    </row>
    <row r="55" s="105" customFormat="1" ht="15" customHeight="1">
      <c r="A55" s="153"/>
    </row>
    <row r="56" s="105" customFormat="1" ht="15" customHeight="1">
      <c r="A56" s="153"/>
    </row>
    <row r="57" s="105" customFormat="1" ht="15" customHeight="1">
      <c r="A57" s="153"/>
    </row>
    <row r="58" s="105" customFormat="1" ht="15" customHeight="1">
      <c r="A58" s="153"/>
    </row>
  </sheetData>
  <sheetProtection/>
  <printOptions/>
  <pageMargins left="1.1023622047244095" right="0.5905511811023623" top="0.8267716535433072" bottom="0.5118110236220472" header="0.5118110236220472" footer="0.31496062992125984"/>
  <pageSetup fitToHeight="1" fitToWidth="1"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28">
      <selection activeCell="G44" sqref="G44"/>
    </sheetView>
  </sheetViews>
  <sheetFormatPr defaultColWidth="9.00390625" defaultRowHeight="13.5"/>
  <cols>
    <col min="1" max="1" width="15.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9.25" customHeight="1">
      <c r="B1" s="121" t="s">
        <v>125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5"/>
      <c r="O2" s="7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96" t="s">
        <v>2</v>
      </c>
      <c r="G3" s="109" t="s">
        <v>4</v>
      </c>
      <c r="H3" s="102" t="s">
        <v>2</v>
      </c>
      <c r="I3" s="96" t="s">
        <v>5</v>
      </c>
      <c r="J3" s="109" t="s">
        <v>2</v>
      </c>
      <c r="K3" s="109" t="s">
        <v>6</v>
      </c>
      <c r="L3" s="109" t="s">
        <v>2</v>
      </c>
      <c r="M3" s="185" t="s">
        <v>7</v>
      </c>
      <c r="N3" s="96" t="s">
        <v>2</v>
      </c>
      <c r="O3" s="109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253129265672</v>
      </c>
      <c r="C4" s="22">
        <v>69159831177</v>
      </c>
      <c r="D4" s="74">
        <f aca="true" t="shared" si="0" ref="D4:D13">C4/B4</f>
        <v>0.27321942009904127</v>
      </c>
      <c r="E4" s="75">
        <v>5231740</v>
      </c>
      <c r="F4" s="60">
        <f aca="true" t="shared" si="1" ref="F4:F13">E4/B4</f>
        <v>2.0668254166940884E-05</v>
      </c>
      <c r="G4" s="24">
        <v>106770644490</v>
      </c>
      <c r="H4" s="74">
        <f aca="true" t="shared" si="2" ref="H4:H13">G4/B4</f>
        <v>0.42180284530336104</v>
      </c>
      <c r="I4" s="77">
        <v>24908805592</v>
      </c>
      <c r="J4" s="71">
        <f aca="true" t="shared" si="3" ref="J4:J13">I4/B4</f>
        <v>0.09840349959485264</v>
      </c>
      <c r="K4" s="24">
        <v>1141229315</v>
      </c>
      <c r="L4" s="71">
        <f aca="true" t="shared" si="4" ref="L4:L13">K4/B4</f>
        <v>0.004508484279643836</v>
      </c>
      <c r="M4" s="24">
        <v>3636009347</v>
      </c>
      <c r="N4" s="71">
        <f aca="true" t="shared" si="5" ref="N4:N13">M4/B4</f>
        <v>0.014364239304164342</v>
      </c>
      <c r="O4" s="24"/>
      <c r="P4" s="71"/>
    </row>
    <row r="5" spans="1:16" s="105" customFormat="1" ht="15" customHeight="1">
      <c r="A5" s="149" t="s">
        <v>10</v>
      </c>
      <c r="B5" s="13">
        <v>254666380052</v>
      </c>
      <c r="C5" s="88">
        <v>70465668235</v>
      </c>
      <c r="D5" s="74">
        <f t="shared" si="0"/>
        <v>0.2766979615472278</v>
      </c>
      <c r="E5" s="18">
        <v>4889170</v>
      </c>
      <c r="F5" s="60">
        <f t="shared" si="1"/>
        <v>1.919833312509365E-05</v>
      </c>
      <c r="G5" s="73">
        <v>107491245525</v>
      </c>
      <c r="H5" s="74">
        <f t="shared" si="2"/>
        <v>0.42208651767481636</v>
      </c>
      <c r="I5" s="61">
        <v>23991495255</v>
      </c>
      <c r="J5" s="71">
        <f t="shared" si="3"/>
        <v>0.09420754812669505</v>
      </c>
      <c r="K5" s="73">
        <v>977625353</v>
      </c>
      <c r="L5" s="71">
        <f t="shared" si="4"/>
        <v>0.0038388473295940355</v>
      </c>
      <c r="M5" s="73">
        <v>3271360306</v>
      </c>
      <c r="N5" s="71">
        <f t="shared" si="5"/>
        <v>0.012845670108995247</v>
      </c>
      <c r="O5" s="73"/>
      <c r="P5" s="71"/>
    </row>
    <row r="6" spans="1:16" s="105" customFormat="1" ht="15" customHeight="1">
      <c r="A6" s="149" t="s">
        <v>11</v>
      </c>
      <c r="B6" s="24">
        <v>273811666228</v>
      </c>
      <c r="C6" s="22">
        <v>71635874818</v>
      </c>
      <c r="D6" s="74">
        <f t="shared" si="0"/>
        <v>0.2616246261704189</v>
      </c>
      <c r="E6" s="75">
        <v>4697230</v>
      </c>
      <c r="F6" s="60">
        <f t="shared" si="1"/>
        <v>1.71549666407883E-05</v>
      </c>
      <c r="G6" s="24">
        <v>114447058458</v>
      </c>
      <c r="H6" s="74">
        <f t="shared" si="2"/>
        <v>0.4179772908678813</v>
      </c>
      <c r="I6" s="47">
        <v>30179696370</v>
      </c>
      <c r="J6" s="71">
        <f t="shared" si="3"/>
        <v>0.11022063736637756</v>
      </c>
      <c r="K6" s="24">
        <v>2393774422</v>
      </c>
      <c r="L6" s="71">
        <f t="shared" si="4"/>
        <v>0.008742412092867986</v>
      </c>
      <c r="M6" s="24">
        <v>5719758914</v>
      </c>
      <c r="N6" s="71">
        <f t="shared" si="5"/>
        <v>0.020889390845886088</v>
      </c>
      <c r="O6" s="24"/>
      <c r="P6" s="71"/>
    </row>
    <row r="7" spans="1:16" s="105" customFormat="1" ht="15" customHeight="1">
      <c r="A7" s="149" t="s">
        <v>41</v>
      </c>
      <c r="B7" s="13">
        <v>276593709000</v>
      </c>
      <c r="C7" s="88">
        <v>72935978000</v>
      </c>
      <c r="D7" s="74">
        <f t="shared" si="0"/>
        <v>0.2636935534929321</v>
      </c>
      <c r="E7" s="18">
        <v>4760000</v>
      </c>
      <c r="F7" s="60">
        <f t="shared" si="1"/>
        <v>1.7209357426130035E-05</v>
      </c>
      <c r="G7" s="73">
        <v>112347348000</v>
      </c>
      <c r="H7" s="74">
        <f t="shared" si="2"/>
        <v>0.40618186294323855</v>
      </c>
      <c r="I7" s="61">
        <v>32206556000</v>
      </c>
      <c r="J7" s="71">
        <f t="shared" si="3"/>
        <v>0.11643994404804052</v>
      </c>
      <c r="K7" s="73">
        <v>2525497000</v>
      </c>
      <c r="L7" s="71">
        <f t="shared" si="4"/>
        <v>0.009130710199919985</v>
      </c>
      <c r="M7" s="73">
        <v>5972729000</v>
      </c>
      <c r="N7" s="71">
        <f t="shared" si="5"/>
        <v>0.021593871464372315</v>
      </c>
      <c r="O7" s="73"/>
      <c r="P7" s="71"/>
    </row>
    <row r="8" spans="1:16" s="105" customFormat="1" ht="15" customHeight="1">
      <c r="A8" s="149" t="s">
        <v>45</v>
      </c>
      <c r="B8" s="13">
        <f aca="true" t="shared" si="6" ref="B8:B13">C8+E8+G8+I8+K8+M8+O8+I21+K21+M21+O21</f>
        <v>279887133000</v>
      </c>
      <c r="C8" s="88">
        <v>71794860000</v>
      </c>
      <c r="D8" s="74">
        <f t="shared" si="0"/>
        <v>0.25651361400740064</v>
      </c>
      <c r="E8" s="18">
        <v>2657000</v>
      </c>
      <c r="F8" s="60">
        <f t="shared" si="1"/>
        <v>9.493112353971628E-06</v>
      </c>
      <c r="G8" s="73">
        <v>103823357000</v>
      </c>
      <c r="H8" s="74">
        <f t="shared" si="2"/>
        <v>0.37094723107546357</v>
      </c>
      <c r="I8" s="61">
        <v>36247888000</v>
      </c>
      <c r="J8" s="71">
        <f t="shared" si="3"/>
        <v>0.12950894745132854</v>
      </c>
      <c r="K8" s="73">
        <v>12384558000</v>
      </c>
      <c r="L8" s="71">
        <f t="shared" si="4"/>
        <v>0.04424840065798952</v>
      </c>
      <c r="M8" s="73">
        <v>6237560000</v>
      </c>
      <c r="N8" s="71">
        <f t="shared" si="5"/>
        <v>0.02228598340031587</v>
      </c>
      <c r="O8" s="73"/>
      <c r="P8" s="71"/>
    </row>
    <row r="9" spans="1:16" s="105" customFormat="1" ht="15" customHeight="1">
      <c r="A9" s="149" t="s">
        <v>48</v>
      </c>
      <c r="B9" s="13">
        <f t="shared" si="6"/>
        <v>296970597000</v>
      </c>
      <c r="C9" s="88">
        <v>75493551000</v>
      </c>
      <c r="D9" s="74">
        <f t="shared" si="0"/>
        <v>0.2542122074125743</v>
      </c>
      <c r="E9" s="18">
        <v>1093000</v>
      </c>
      <c r="F9" s="60">
        <f t="shared" si="1"/>
        <v>3.6804990495405845E-06</v>
      </c>
      <c r="G9" s="73">
        <v>100062473000</v>
      </c>
      <c r="H9" s="74">
        <f t="shared" si="2"/>
        <v>0.3369440409617387</v>
      </c>
      <c r="I9" s="61">
        <v>37820917000</v>
      </c>
      <c r="J9" s="71">
        <f t="shared" si="3"/>
        <v>0.12735576310270205</v>
      </c>
      <c r="K9" s="73">
        <v>15875178000</v>
      </c>
      <c r="L9" s="71">
        <f t="shared" si="4"/>
        <v>0.053457070027710524</v>
      </c>
      <c r="M9" s="73">
        <v>19233480000</v>
      </c>
      <c r="N9" s="71">
        <f t="shared" si="5"/>
        <v>0.0647656037139596</v>
      </c>
      <c r="O9" s="73"/>
      <c r="P9" s="71"/>
    </row>
    <row r="10" spans="1:16" s="105" customFormat="1" ht="15" customHeight="1">
      <c r="A10" s="149" t="s">
        <v>59</v>
      </c>
      <c r="B10" s="13">
        <f t="shared" si="6"/>
        <v>323392107000</v>
      </c>
      <c r="C10" s="88">
        <v>76262011000</v>
      </c>
      <c r="D10" s="74">
        <f>C10/B10</f>
        <v>0.23581902386999198</v>
      </c>
      <c r="E10" s="18">
        <v>1362000</v>
      </c>
      <c r="F10" s="60">
        <f t="shared" si="1"/>
        <v>4.211605572674042E-06</v>
      </c>
      <c r="G10" s="73">
        <v>96932060000</v>
      </c>
      <c r="H10" s="74">
        <f t="shared" si="2"/>
        <v>0.29973539211951145</v>
      </c>
      <c r="I10" s="61">
        <v>52458342000</v>
      </c>
      <c r="J10" s="71">
        <f t="shared" si="3"/>
        <v>0.16221280873747485</v>
      </c>
      <c r="K10" s="73">
        <v>15779684000</v>
      </c>
      <c r="L10" s="71">
        <f t="shared" si="4"/>
        <v>0.04879427684980574</v>
      </c>
      <c r="M10" s="73">
        <v>33225236000</v>
      </c>
      <c r="N10" s="71">
        <f t="shared" si="5"/>
        <v>0.10273978641043333</v>
      </c>
      <c r="O10" s="73"/>
      <c r="P10" s="71"/>
    </row>
    <row r="11" spans="1:16" s="105" customFormat="1" ht="15" customHeight="1">
      <c r="A11" s="149" t="s">
        <v>57</v>
      </c>
      <c r="B11" s="13">
        <f t="shared" si="6"/>
        <v>307602415000</v>
      </c>
      <c r="C11" s="88">
        <v>61966823000</v>
      </c>
      <c r="D11" s="74">
        <f t="shared" si="0"/>
        <v>0.20145102891991273</v>
      </c>
      <c r="E11" s="18">
        <v>1580000</v>
      </c>
      <c r="F11" s="60">
        <f t="shared" si="1"/>
        <v>5.136500635081165E-06</v>
      </c>
      <c r="G11" s="73">
        <v>90660461000</v>
      </c>
      <c r="H11" s="74">
        <f t="shared" si="2"/>
        <v>0.2947326047488931</v>
      </c>
      <c r="I11" s="61">
        <v>16158947000</v>
      </c>
      <c r="J11" s="71">
        <f t="shared" si="3"/>
        <v>0.05253192501755879</v>
      </c>
      <c r="K11" s="73">
        <v>14501154000</v>
      </c>
      <c r="L11" s="71">
        <f t="shared" si="4"/>
        <v>0.047142523247094795</v>
      </c>
      <c r="M11" s="73">
        <v>35681549000</v>
      </c>
      <c r="N11" s="71">
        <f t="shared" si="5"/>
        <v>0.11599892348049348</v>
      </c>
      <c r="O11" s="73">
        <v>44224369000</v>
      </c>
      <c r="P11" s="71">
        <f>O11/B11</f>
        <v>0.14377120218643277</v>
      </c>
    </row>
    <row r="12" spans="1:16" s="105" customFormat="1" ht="15" customHeight="1">
      <c r="A12" s="149" t="s">
        <v>80</v>
      </c>
      <c r="B12" s="13">
        <f t="shared" si="6"/>
        <v>308677038000</v>
      </c>
      <c r="C12" s="88">
        <v>61174182000</v>
      </c>
      <c r="D12" s="74">
        <f>C12/B12</f>
        <v>0.19818183560514793</v>
      </c>
      <c r="E12" s="18">
        <v>4216000</v>
      </c>
      <c r="F12" s="60">
        <f>E12/B12</f>
        <v>1.3658288375826647E-05</v>
      </c>
      <c r="G12" s="73">
        <v>88391017000</v>
      </c>
      <c r="H12" s="74">
        <f>G12/B12</f>
        <v>0.2863543643307864</v>
      </c>
      <c r="I12" s="61">
        <v>11154079000</v>
      </c>
      <c r="J12" s="71">
        <f>I12/B12</f>
        <v>0.036135110898660366</v>
      </c>
      <c r="K12" s="73">
        <v>14466842000</v>
      </c>
      <c r="L12" s="71">
        <f>K12/B12</f>
        <v>0.04686724381487683</v>
      </c>
      <c r="M12" s="73">
        <v>36708254000</v>
      </c>
      <c r="N12" s="71">
        <f>M12/B12</f>
        <v>0.1189212331368814</v>
      </c>
      <c r="O12" s="73">
        <v>52661992000</v>
      </c>
      <c r="P12" s="71">
        <f>O12/B12</f>
        <v>0.1706054727660047</v>
      </c>
    </row>
    <row r="13" spans="1:16" s="105" customFormat="1" ht="15" customHeight="1">
      <c r="A13" s="149" t="s">
        <v>79</v>
      </c>
      <c r="B13" s="13">
        <f t="shared" si="6"/>
        <v>340481557000</v>
      </c>
      <c r="C13" s="88">
        <v>68607522000</v>
      </c>
      <c r="D13" s="74">
        <f t="shared" si="0"/>
        <v>0.20150143404096335</v>
      </c>
      <c r="E13" s="18">
        <v>7315000</v>
      </c>
      <c r="F13" s="60">
        <f t="shared" si="1"/>
        <v>2.148427675335143E-05</v>
      </c>
      <c r="G13" s="73">
        <v>88268314000</v>
      </c>
      <c r="H13" s="74">
        <f t="shared" si="2"/>
        <v>0.2592455073858817</v>
      </c>
      <c r="I13" s="61">
        <v>14899688000</v>
      </c>
      <c r="J13" s="71">
        <f t="shared" si="3"/>
        <v>0.043760631651481786</v>
      </c>
      <c r="K13" s="73">
        <v>16701984000</v>
      </c>
      <c r="L13" s="71">
        <f t="shared" si="4"/>
        <v>0.049054005001510255</v>
      </c>
      <c r="M13" s="73">
        <v>43797380000</v>
      </c>
      <c r="N13" s="71">
        <f t="shared" si="5"/>
        <v>0.12863363403850975</v>
      </c>
      <c r="O13" s="73">
        <v>63728311000</v>
      </c>
      <c r="P13" s="71">
        <f>O13/B13</f>
        <v>0.18717111012271365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24"/>
      <c r="H15" s="62"/>
      <c r="I15" s="30"/>
      <c r="J15" s="5"/>
      <c r="K15" s="8"/>
      <c r="L15" s="8"/>
      <c r="M15" s="5"/>
      <c r="N15" s="5"/>
      <c r="O15" s="8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E16" s="182"/>
      <c r="H16" s="183"/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E17" s="24"/>
      <c r="H17" s="163">
        <v>2001</v>
      </c>
      <c r="I17" s="69">
        <v>871188000</v>
      </c>
      <c r="J17" s="70">
        <f aca="true" t="shared" si="7" ref="J17:J26">I17/B4</f>
        <v>0.0034416723711784025</v>
      </c>
      <c r="K17" s="24">
        <v>46200000000</v>
      </c>
      <c r="L17" s="71">
        <f aca="true" t="shared" si="8" ref="L17:L26">K17/B4</f>
        <v>0.18251544276142714</v>
      </c>
      <c r="M17" s="24">
        <v>0</v>
      </c>
      <c r="N17" s="71">
        <f aca="true" t="shared" si="9" ref="N17:N26">M17/B4</f>
        <v>0</v>
      </c>
      <c r="O17" s="24">
        <v>436326011</v>
      </c>
      <c r="P17" s="71">
        <f aca="true" t="shared" si="10" ref="P17:P26">O17/B4</f>
        <v>0.0017237280321643362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E18" s="24"/>
      <c r="H18" s="163">
        <v>2002</v>
      </c>
      <c r="I18" s="61">
        <v>0</v>
      </c>
      <c r="J18" s="72">
        <f t="shared" si="7"/>
        <v>0</v>
      </c>
      <c r="K18" s="73">
        <v>47700000000</v>
      </c>
      <c r="L18" s="71">
        <f t="shared" si="8"/>
        <v>0.18730387572266194</v>
      </c>
      <c r="M18" s="73">
        <v>0</v>
      </c>
      <c r="N18" s="71">
        <f t="shared" si="9"/>
        <v>0</v>
      </c>
      <c r="O18" s="73">
        <v>764096208</v>
      </c>
      <c r="P18" s="71">
        <f t="shared" si="10"/>
        <v>0.0030003811568844706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E19" s="24"/>
      <c r="H19" s="163">
        <v>2003</v>
      </c>
      <c r="I19" s="61">
        <v>0</v>
      </c>
      <c r="J19" s="72">
        <f t="shared" si="7"/>
        <v>0</v>
      </c>
      <c r="K19" s="24">
        <v>48900000000</v>
      </c>
      <c r="L19" s="71">
        <f t="shared" si="8"/>
        <v>0.17858990697380112</v>
      </c>
      <c r="M19" s="73">
        <v>0</v>
      </c>
      <c r="N19" s="71">
        <f t="shared" si="9"/>
        <v>0</v>
      </c>
      <c r="O19" s="24">
        <v>530806016</v>
      </c>
      <c r="P19" s="71">
        <f t="shared" si="10"/>
        <v>0.0019385807161262573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E20" s="24"/>
      <c r="H20" s="163">
        <v>2004</v>
      </c>
      <c r="I20" s="61">
        <v>0</v>
      </c>
      <c r="J20" s="72">
        <f t="shared" si="7"/>
        <v>0</v>
      </c>
      <c r="K20" s="73">
        <v>49900000000</v>
      </c>
      <c r="L20" s="71">
        <f t="shared" si="8"/>
        <v>0.1804090200764472</v>
      </c>
      <c r="M20" s="73">
        <v>0</v>
      </c>
      <c r="N20" s="71">
        <f t="shared" si="9"/>
        <v>0</v>
      </c>
      <c r="O20" s="73">
        <v>700841000</v>
      </c>
      <c r="P20" s="71">
        <f t="shared" si="10"/>
        <v>0.002533828417623193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H21" s="163">
        <v>2005</v>
      </c>
      <c r="I21" s="61">
        <v>0</v>
      </c>
      <c r="J21" s="72">
        <f t="shared" si="7"/>
        <v>0</v>
      </c>
      <c r="K21" s="73">
        <v>48800000000</v>
      </c>
      <c r="L21" s="71">
        <f t="shared" si="8"/>
        <v>0.17435599656522974</v>
      </c>
      <c r="M21" s="73">
        <v>0</v>
      </c>
      <c r="N21" s="71">
        <f t="shared" si="9"/>
        <v>0</v>
      </c>
      <c r="O21" s="73">
        <v>596253000</v>
      </c>
      <c r="P21" s="71">
        <f t="shared" si="10"/>
        <v>0.002130333729918195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H22" s="163">
        <v>2006</v>
      </c>
      <c r="I22" s="61"/>
      <c r="J22" s="72">
        <f t="shared" si="7"/>
        <v>0</v>
      </c>
      <c r="K22" s="73">
        <v>47900000000</v>
      </c>
      <c r="L22" s="71">
        <f t="shared" si="8"/>
        <v>0.16129542952698445</v>
      </c>
      <c r="M22" s="73">
        <v>0</v>
      </c>
      <c r="N22" s="71">
        <f t="shared" si="9"/>
        <v>0</v>
      </c>
      <c r="O22" s="73">
        <v>583905000</v>
      </c>
      <c r="P22" s="71">
        <f t="shared" si="10"/>
        <v>0.001966204755280874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H23" s="163">
        <v>2007</v>
      </c>
      <c r="I23" s="61"/>
      <c r="J23" s="72">
        <f t="shared" si="7"/>
        <v>0</v>
      </c>
      <c r="K23" s="73">
        <v>48100000000</v>
      </c>
      <c r="L23" s="71">
        <f t="shared" si="8"/>
        <v>0.1487358502537602</v>
      </c>
      <c r="M23" s="73">
        <v>0</v>
      </c>
      <c r="N23" s="71">
        <f t="shared" si="9"/>
        <v>0</v>
      </c>
      <c r="O23" s="73">
        <v>633412000</v>
      </c>
      <c r="P23" s="71">
        <f t="shared" si="10"/>
        <v>0.0019586501534497873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H24" s="163">
        <v>2008</v>
      </c>
      <c r="I24" s="61">
        <v>0</v>
      </c>
      <c r="J24" s="72">
        <f t="shared" si="7"/>
        <v>0</v>
      </c>
      <c r="K24" s="73">
        <v>43700000000</v>
      </c>
      <c r="L24" s="71">
        <f t="shared" si="8"/>
        <v>0.14206650490699171</v>
      </c>
      <c r="M24" s="73">
        <v>0</v>
      </c>
      <c r="N24" s="71">
        <f t="shared" si="9"/>
        <v>0</v>
      </c>
      <c r="O24" s="73">
        <v>707532000</v>
      </c>
      <c r="P24" s="71">
        <f t="shared" si="10"/>
        <v>0.0023001509919874977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H25" s="163">
        <v>2009</v>
      </c>
      <c r="I25" s="61">
        <v>0</v>
      </c>
      <c r="J25" s="72">
        <f t="shared" si="7"/>
        <v>0</v>
      </c>
      <c r="K25" s="73">
        <v>43300000000</v>
      </c>
      <c r="L25" s="71">
        <f t="shared" si="8"/>
        <v>0.1402760642014454</v>
      </c>
      <c r="M25" s="73">
        <v>0</v>
      </c>
      <c r="N25" s="71">
        <f t="shared" si="9"/>
        <v>0</v>
      </c>
      <c r="O25" s="73">
        <v>816456000</v>
      </c>
      <c r="P25" s="71">
        <f t="shared" si="10"/>
        <v>0.0026450169578211384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H26" s="163">
        <v>2010</v>
      </c>
      <c r="I26" s="61">
        <v>0</v>
      </c>
      <c r="J26" s="72">
        <f t="shared" si="7"/>
        <v>0</v>
      </c>
      <c r="K26" s="73">
        <v>43800000000</v>
      </c>
      <c r="L26" s="71">
        <f t="shared" si="8"/>
        <v>0.12864132902211792</v>
      </c>
      <c r="M26" s="73">
        <v>0</v>
      </c>
      <c r="N26" s="71">
        <f t="shared" si="9"/>
        <v>0</v>
      </c>
      <c r="O26" s="73">
        <v>671043000</v>
      </c>
      <c r="P26" s="71">
        <f t="shared" si="10"/>
        <v>0.001970864460068244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281587181785</v>
      </c>
      <c r="C30" s="22">
        <v>8110359883</v>
      </c>
      <c r="D30" s="71">
        <f aca="true" t="shared" si="11" ref="D30:D39">C30/B30</f>
        <v>0.02880230496142575</v>
      </c>
      <c r="E30" s="24">
        <v>153985747929</v>
      </c>
      <c r="F30" s="60">
        <f aca="true" t="shared" si="12" ref="F30:F39">E30/B30</f>
        <v>0.5468492811102907</v>
      </c>
      <c r="G30" s="24">
        <v>78575602072</v>
      </c>
      <c r="H30" s="60">
        <f aca="true" t="shared" si="13" ref="H30:H39">G30/B30</f>
        <v>0.27904537974315446</v>
      </c>
      <c r="I30" s="24">
        <v>11189413550</v>
      </c>
      <c r="J30" s="71">
        <f aca="true" t="shared" si="14" ref="J30:J39">I30/B30</f>
        <v>0.03973694214015552</v>
      </c>
      <c r="K30" s="24">
        <v>2714853417</v>
      </c>
      <c r="L30" s="71">
        <f aca="true" t="shared" si="15" ref="L30:L39">K30/B30</f>
        <v>0.009641253553483374</v>
      </c>
      <c r="M30" s="24">
        <v>424412115</v>
      </c>
      <c r="N30" s="71">
        <f aca="true" t="shared" si="16" ref="N30:N39">M30/B30</f>
        <v>0.0015072139019596815</v>
      </c>
      <c r="O30" s="24"/>
      <c r="P30" s="71"/>
    </row>
    <row r="31" spans="1:16" s="105" customFormat="1" ht="15" customHeight="1">
      <c r="A31" s="149" t="s">
        <v>10</v>
      </c>
      <c r="B31" s="73">
        <v>285680106174</v>
      </c>
      <c r="C31" s="88">
        <v>7772313662</v>
      </c>
      <c r="D31" s="71">
        <f t="shared" si="11"/>
        <v>0.027206352469170865</v>
      </c>
      <c r="E31" s="73">
        <v>140541836525</v>
      </c>
      <c r="F31" s="60">
        <f t="shared" si="12"/>
        <v>0.4919552796560492</v>
      </c>
      <c r="G31" s="73">
        <v>94262972866</v>
      </c>
      <c r="H31" s="60">
        <f t="shared" si="13"/>
        <v>0.32995987760025186</v>
      </c>
      <c r="I31" s="73">
        <v>11065519036</v>
      </c>
      <c r="J31" s="71">
        <f t="shared" si="14"/>
        <v>0.0387339503061522</v>
      </c>
      <c r="K31" s="73">
        <v>2558649633</v>
      </c>
      <c r="L31" s="71">
        <f t="shared" si="15"/>
        <v>0.008956345148659374</v>
      </c>
      <c r="M31" s="73">
        <v>439878793</v>
      </c>
      <c r="N31" s="71">
        <f t="shared" si="16"/>
        <v>0.0015397599745082767</v>
      </c>
      <c r="O31" s="73"/>
      <c r="P31" s="71"/>
    </row>
    <row r="32" spans="1:16" s="105" customFormat="1" ht="15" customHeight="1">
      <c r="A32" s="149" t="s">
        <v>11</v>
      </c>
      <c r="B32" s="24">
        <v>307589880349</v>
      </c>
      <c r="C32" s="22">
        <v>7743946049</v>
      </c>
      <c r="D32" s="71">
        <f t="shared" si="11"/>
        <v>0.02517620553775535</v>
      </c>
      <c r="E32" s="24">
        <v>163146224637</v>
      </c>
      <c r="F32" s="60">
        <f t="shared" si="12"/>
        <v>0.5304017949221534</v>
      </c>
      <c r="G32" s="24">
        <v>86041822297</v>
      </c>
      <c r="H32" s="60">
        <f t="shared" si="13"/>
        <v>0.27972904114847524</v>
      </c>
      <c r="I32" s="24">
        <v>12843047332</v>
      </c>
      <c r="J32" s="71">
        <f t="shared" si="14"/>
        <v>0.041753803205189725</v>
      </c>
      <c r="K32" s="24">
        <v>5973880988</v>
      </c>
      <c r="L32" s="71">
        <f t="shared" si="15"/>
        <v>0.019421578438217374</v>
      </c>
      <c r="M32" s="24">
        <v>428414734</v>
      </c>
      <c r="N32" s="71">
        <f t="shared" si="16"/>
        <v>0.0013928115369527397</v>
      </c>
      <c r="O32" s="24"/>
      <c r="P32" s="71"/>
    </row>
    <row r="33" spans="1:16" s="105" customFormat="1" ht="15" customHeight="1">
      <c r="A33" s="149" t="s">
        <v>41</v>
      </c>
      <c r="B33" s="73">
        <v>308601763000</v>
      </c>
      <c r="C33" s="88">
        <v>7600427000</v>
      </c>
      <c r="D33" s="71">
        <f t="shared" si="11"/>
        <v>0.024628592287076468</v>
      </c>
      <c r="E33" s="73">
        <v>173621850000</v>
      </c>
      <c r="F33" s="80">
        <f t="shared" si="12"/>
        <v>0.5626080950159704</v>
      </c>
      <c r="G33" s="81">
        <v>71860873000</v>
      </c>
      <c r="H33" s="60">
        <f t="shared" si="13"/>
        <v>0.23285956729936116</v>
      </c>
      <c r="I33" s="73">
        <v>14695735000</v>
      </c>
      <c r="J33" s="71">
        <f t="shared" si="14"/>
        <v>0.047620385759105335</v>
      </c>
      <c r="K33" s="73">
        <v>6206263000</v>
      </c>
      <c r="L33" s="71">
        <f t="shared" si="15"/>
        <v>0.0201109123281321</v>
      </c>
      <c r="M33" s="73">
        <v>470357000</v>
      </c>
      <c r="N33" s="71">
        <f t="shared" si="16"/>
        <v>0.0015241552589574804</v>
      </c>
      <c r="O33" s="73"/>
      <c r="P33" s="71"/>
    </row>
    <row r="34" spans="1:16" s="105" customFormat="1" ht="15" customHeight="1">
      <c r="A34" s="149" t="s">
        <v>45</v>
      </c>
      <c r="B34" s="73">
        <f aca="true" t="shared" si="17" ref="B34:B39">C34+E34+G34+I34+K34+M34+O34+I47+K47+M47+O47</f>
        <v>315947863000</v>
      </c>
      <c r="C34" s="88">
        <v>7258091000</v>
      </c>
      <c r="D34" s="71">
        <f t="shared" si="11"/>
        <v>0.022972432638355904</v>
      </c>
      <c r="E34" s="73">
        <v>185258334000</v>
      </c>
      <c r="F34" s="80">
        <f t="shared" si="12"/>
        <v>0.5863572940197415</v>
      </c>
      <c r="G34" s="81">
        <v>67712845000</v>
      </c>
      <c r="H34" s="60">
        <f t="shared" si="13"/>
        <v>0.21431651525365752</v>
      </c>
      <c r="I34" s="73">
        <v>16314681000</v>
      </c>
      <c r="J34" s="71">
        <f t="shared" si="14"/>
        <v>0.05163725699894985</v>
      </c>
      <c r="K34" s="73">
        <v>6498773000</v>
      </c>
      <c r="L34" s="71">
        <f t="shared" si="15"/>
        <v>0.020569131053119357</v>
      </c>
      <c r="M34" s="73">
        <v>481996000</v>
      </c>
      <c r="N34" s="71">
        <f t="shared" si="16"/>
        <v>0.0015255554996426736</v>
      </c>
      <c r="O34" s="73"/>
      <c r="P34" s="71"/>
    </row>
    <row r="35" spans="1:16" s="105" customFormat="1" ht="15" customHeight="1">
      <c r="A35" s="149" t="s">
        <v>48</v>
      </c>
      <c r="B35" s="73">
        <f t="shared" si="17"/>
        <v>334989048000</v>
      </c>
      <c r="C35" s="88">
        <v>6915335000</v>
      </c>
      <c r="D35" s="71">
        <f t="shared" si="11"/>
        <v>0.020643465932056383</v>
      </c>
      <c r="E35" s="73">
        <v>192663247000</v>
      </c>
      <c r="F35" s="80">
        <f t="shared" si="12"/>
        <v>0.5751329727054241</v>
      </c>
      <c r="G35" s="81">
        <v>62919581000</v>
      </c>
      <c r="H35" s="60">
        <f t="shared" si="13"/>
        <v>0.187825785277613</v>
      </c>
      <c r="I35" s="73">
        <v>16576932000</v>
      </c>
      <c r="J35" s="71">
        <f t="shared" si="14"/>
        <v>0.04948499689458504</v>
      </c>
      <c r="K35" s="73">
        <v>18774384000</v>
      </c>
      <c r="L35" s="71">
        <f t="shared" si="15"/>
        <v>0.05604476955915287</v>
      </c>
      <c r="M35" s="73">
        <v>536538000</v>
      </c>
      <c r="N35" s="71">
        <f t="shared" si="16"/>
        <v>0.0016016583324240498</v>
      </c>
      <c r="O35" s="73"/>
      <c r="P35" s="71"/>
    </row>
    <row r="36" spans="1:16" s="105" customFormat="1" ht="15" customHeight="1">
      <c r="A36" s="149" t="s">
        <v>59</v>
      </c>
      <c r="B36" s="73">
        <f t="shared" si="17"/>
        <v>361965856000</v>
      </c>
      <c r="C36" s="88">
        <v>6625705000</v>
      </c>
      <c r="D36" s="71">
        <f t="shared" si="11"/>
        <v>0.018304779001033732</v>
      </c>
      <c r="E36" s="73">
        <v>203860188000</v>
      </c>
      <c r="F36" s="80">
        <f t="shared" si="12"/>
        <v>0.5632028121459058</v>
      </c>
      <c r="G36" s="81">
        <v>60493235000</v>
      </c>
      <c r="H36" s="60">
        <f t="shared" si="13"/>
        <v>0.16712414720133162</v>
      </c>
      <c r="I36" s="73">
        <v>15684153000</v>
      </c>
      <c r="J36" s="71">
        <f t="shared" si="14"/>
        <v>0.04333047645245302</v>
      </c>
      <c r="K36" s="73">
        <v>32748021000</v>
      </c>
      <c r="L36" s="71">
        <f t="shared" si="15"/>
        <v>0.09047267983198946</v>
      </c>
      <c r="M36" s="73">
        <v>625978000</v>
      </c>
      <c r="N36" s="71">
        <f t="shared" si="16"/>
        <v>0.0017293841107488327</v>
      </c>
      <c r="O36" s="73"/>
      <c r="P36" s="71"/>
    </row>
    <row r="37" spans="1:16" s="105" customFormat="1" ht="15" customHeight="1">
      <c r="A37" s="149" t="s">
        <v>57</v>
      </c>
      <c r="B37" s="73">
        <f t="shared" si="17"/>
        <v>344066134000</v>
      </c>
      <c r="C37" s="88">
        <v>6014103000</v>
      </c>
      <c r="D37" s="71">
        <f t="shared" si="11"/>
        <v>0.01747949712481729</v>
      </c>
      <c r="E37" s="73">
        <v>205724845000</v>
      </c>
      <c r="F37" s="80">
        <f t="shared" si="12"/>
        <v>0.5979223895368906</v>
      </c>
      <c r="G37" s="81">
        <v>7552769000</v>
      </c>
      <c r="H37" s="60">
        <f t="shared" si="13"/>
        <v>0.021951503660630547</v>
      </c>
      <c r="I37" s="73">
        <v>13923509000</v>
      </c>
      <c r="J37" s="71">
        <f t="shared" si="14"/>
        <v>0.04046753697648139</v>
      </c>
      <c r="K37" s="73">
        <v>36720498000</v>
      </c>
      <c r="L37" s="71">
        <f t="shared" si="15"/>
        <v>0.10672511581741434</v>
      </c>
      <c r="M37" s="73">
        <v>1257559000</v>
      </c>
      <c r="N37" s="71">
        <f t="shared" si="16"/>
        <v>0.0036549920952115562</v>
      </c>
      <c r="O37" s="73">
        <v>45644000</v>
      </c>
      <c r="P37" s="71">
        <f>O37/B37</f>
        <v>0.000132660542522328</v>
      </c>
    </row>
    <row r="38" spans="1:16" s="105" customFormat="1" ht="15" customHeight="1">
      <c r="A38" s="149" t="s">
        <v>80</v>
      </c>
      <c r="B38" s="73">
        <f t="shared" si="17"/>
        <v>345309118000</v>
      </c>
      <c r="C38" s="88">
        <v>5996320000</v>
      </c>
      <c r="D38" s="71">
        <f t="shared" si="11"/>
        <v>0.017365078671337027</v>
      </c>
      <c r="E38" s="73">
        <v>207349010000</v>
      </c>
      <c r="F38" s="80">
        <f t="shared" si="12"/>
        <v>0.600473602321732</v>
      </c>
      <c r="G38" s="81">
        <v>1018916000</v>
      </c>
      <c r="H38" s="60">
        <f t="shared" si="13"/>
        <v>0.0029507358679129927</v>
      </c>
      <c r="I38" s="73">
        <v>13450006000</v>
      </c>
      <c r="J38" s="71">
        <f t="shared" si="14"/>
        <v>0.03895062510338925</v>
      </c>
      <c r="K38" s="73">
        <v>40793334000</v>
      </c>
      <c r="L38" s="71">
        <f t="shared" si="15"/>
        <v>0.11813569892469507</v>
      </c>
      <c r="M38" s="73">
        <v>1211373000</v>
      </c>
      <c r="N38" s="71">
        <f t="shared" si="16"/>
        <v>0.003508082865046153</v>
      </c>
      <c r="O38" s="73">
        <v>105810000</v>
      </c>
      <c r="P38" s="71">
        <f>O38/B38</f>
        <v>0.00030642110064409015</v>
      </c>
    </row>
    <row r="39" spans="1:16" s="105" customFormat="1" ht="15" customHeight="1">
      <c r="A39" s="149" t="s">
        <v>79</v>
      </c>
      <c r="B39" s="73">
        <f t="shared" si="17"/>
        <v>340481557000</v>
      </c>
      <c r="C39" s="88">
        <v>6283225000</v>
      </c>
      <c r="D39" s="71">
        <f t="shared" si="11"/>
        <v>0.018453936405136918</v>
      </c>
      <c r="E39" s="73">
        <v>238021091000</v>
      </c>
      <c r="F39" s="80">
        <f t="shared" si="12"/>
        <v>0.6990719059711067</v>
      </c>
      <c r="G39" s="81">
        <v>559894000</v>
      </c>
      <c r="H39" s="60">
        <f t="shared" si="13"/>
        <v>0.0016444179970664314</v>
      </c>
      <c r="I39" s="73">
        <v>14502859000</v>
      </c>
      <c r="J39" s="71">
        <f t="shared" si="14"/>
        <v>0.042595138273524756</v>
      </c>
      <c r="K39" s="73">
        <v>43801956000</v>
      </c>
      <c r="L39" s="71">
        <f t="shared" si="15"/>
        <v>0.12864707382667426</v>
      </c>
      <c r="M39" s="73">
        <v>2025743000</v>
      </c>
      <c r="N39" s="71">
        <f t="shared" si="16"/>
        <v>0.005949640908156444</v>
      </c>
      <c r="O39" s="73">
        <v>64530000</v>
      </c>
      <c r="P39" s="71">
        <f>O39/B39</f>
        <v>0.0001895256840592984</v>
      </c>
    </row>
    <row r="40" spans="1:15" s="105" customFormat="1" ht="15" customHeight="1">
      <c r="A40" s="153"/>
      <c r="K40" s="151"/>
      <c r="M40" s="44"/>
      <c r="N40" s="44"/>
      <c r="O40" s="44"/>
    </row>
    <row r="41" spans="1:16" s="105" customFormat="1" ht="15" customHeight="1" thickBot="1">
      <c r="A41" s="153"/>
      <c r="I41" s="34"/>
      <c r="J41" s="5"/>
      <c r="K41" s="8"/>
      <c r="L41" s="5"/>
      <c r="M41" s="5"/>
      <c r="N41" s="8"/>
      <c r="O41" s="8"/>
      <c r="P41" s="101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I42" s="206" t="s">
        <v>77</v>
      </c>
      <c r="J42" s="96" t="s">
        <v>2</v>
      </c>
      <c r="K42" s="206" t="s">
        <v>37</v>
      </c>
      <c r="L42" s="96" t="s">
        <v>2</v>
      </c>
      <c r="M42" s="109" t="s">
        <v>26</v>
      </c>
      <c r="N42" s="109" t="s">
        <v>2</v>
      </c>
      <c r="O42" s="96" t="s">
        <v>34</v>
      </c>
      <c r="P42" s="96" t="s">
        <v>2</v>
      </c>
    </row>
    <row r="43" spans="1:16" s="105" customFormat="1" ht="15" customHeight="1" thickTop="1">
      <c r="A43" s="65" t="s">
        <v>23</v>
      </c>
      <c r="B43" s="103">
        <f aca="true" t="shared" si="18" ref="B43:B52">B4-B30</f>
        <v>-28457916113</v>
      </c>
      <c r="C43" s="71">
        <f aca="true" t="shared" si="19" ref="C43:C52">B43/B30</f>
        <v>-0.10106254103117679</v>
      </c>
      <c r="D43" s="105">
        <v>2001</v>
      </c>
      <c r="E43" s="61">
        <v>0</v>
      </c>
      <c r="H43" s="105">
        <v>2001</v>
      </c>
      <c r="I43" s="83"/>
      <c r="J43" s="71"/>
      <c r="K43" s="83">
        <v>24871856036</v>
      </c>
      <c r="L43" s="71">
        <f>K43/B30</f>
        <v>0.08832737299452212</v>
      </c>
      <c r="M43" s="113">
        <v>1714936783</v>
      </c>
      <c r="N43" s="71">
        <f>M43/B30</f>
        <v>0.006090251595008342</v>
      </c>
      <c r="O43" s="83">
        <v>0</v>
      </c>
      <c r="P43" s="71">
        <f>O43/B30</f>
        <v>0</v>
      </c>
    </row>
    <row r="44" spans="1:16" s="105" customFormat="1" ht="15" customHeight="1">
      <c r="A44" s="65" t="s">
        <v>21</v>
      </c>
      <c r="B44" s="103">
        <f t="shared" si="18"/>
        <v>-31013726122</v>
      </c>
      <c r="C44" s="71">
        <f t="shared" si="19"/>
        <v>-0.10856102840815378</v>
      </c>
      <c r="D44" s="105">
        <v>2002</v>
      </c>
      <c r="E44" s="61">
        <v>0</v>
      </c>
      <c r="H44" s="105">
        <v>2002</v>
      </c>
      <c r="I44" s="81"/>
      <c r="J44" s="71"/>
      <c r="K44" s="81">
        <v>28457916113</v>
      </c>
      <c r="L44" s="71">
        <f>K44/B31</f>
        <v>0.09961462313258543</v>
      </c>
      <c r="M44" s="73">
        <v>581019536</v>
      </c>
      <c r="N44" s="71">
        <f>M44/B31</f>
        <v>0.0020338116776185905</v>
      </c>
      <c r="O44" s="81">
        <v>0</v>
      </c>
      <c r="P44" s="71">
        <f>O44/B31</f>
        <v>0</v>
      </c>
    </row>
    <row r="45" spans="1:16" s="105" customFormat="1" ht="15" customHeight="1">
      <c r="A45" s="65" t="s">
        <v>22</v>
      </c>
      <c r="B45" s="103">
        <f t="shared" si="18"/>
        <v>-33778214121</v>
      </c>
      <c r="C45" s="71">
        <f t="shared" si="19"/>
        <v>-0.10981575233448611</v>
      </c>
      <c r="D45" s="105">
        <v>2003</v>
      </c>
      <c r="E45" s="61">
        <v>0</v>
      </c>
      <c r="H45" s="105">
        <v>2003</v>
      </c>
      <c r="I45" s="81"/>
      <c r="J45" s="71"/>
      <c r="K45" s="81">
        <v>31013726122</v>
      </c>
      <c r="L45" s="71">
        <f>K45/B32</f>
        <v>0.10082817447313601</v>
      </c>
      <c r="M45" s="73">
        <v>398818190</v>
      </c>
      <c r="N45" s="71">
        <f>M45/B32</f>
        <v>0.0012965907381201549</v>
      </c>
      <c r="O45" s="81">
        <v>0</v>
      </c>
      <c r="P45" s="71">
        <f>O45/B32</f>
        <v>0</v>
      </c>
    </row>
    <row r="46" spans="1:16" s="105" customFormat="1" ht="15" customHeight="1">
      <c r="A46" s="65" t="s">
        <v>29</v>
      </c>
      <c r="B46" s="103">
        <f t="shared" si="18"/>
        <v>-32008054000</v>
      </c>
      <c r="C46" s="71">
        <f t="shared" si="19"/>
        <v>-0.10371960836788868</v>
      </c>
      <c r="D46" s="105">
        <v>2004</v>
      </c>
      <c r="E46" s="61">
        <v>0</v>
      </c>
      <c r="H46" s="105">
        <v>2004</v>
      </c>
      <c r="I46" s="81"/>
      <c r="J46" s="71"/>
      <c r="K46" s="81">
        <v>33778214000</v>
      </c>
      <c r="L46" s="71">
        <f>K46/B33</f>
        <v>0.10945567410773346</v>
      </c>
      <c r="M46" s="73">
        <v>368044000</v>
      </c>
      <c r="N46" s="71">
        <f>M46/B33</f>
        <v>0.00119261794366353</v>
      </c>
      <c r="O46" s="81">
        <v>0</v>
      </c>
      <c r="P46" s="71">
        <f>O46/B33</f>
        <v>0</v>
      </c>
    </row>
    <row r="47" spans="1:16" s="105" customFormat="1" ht="15" customHeight="1">
      <c r="A47" s="65" t="s">
        <v>42</v>
      </c>
      <c r="B47" s="103">
        <f t="shared" si="18"/>
        <v>-36060730000</v>
      </c>
      <c r="C47" s="71">
        <f t="shared" si="19"/>
        <v>-0.11413506537944205</v>
      </c>
      <c r="D47" s="105">
        <v>2005</v>
      </c>
      <c r="E47" s="61">
        <v>0</v>
      </c>
      <c r="H47" s="105">
        <v>2005</v>
      </c>
      <c r="I47" s="81"/>
      <c r="J47" s="71"/>
      <c r="K47" s="81">
        <v>32008054000</v>
      </c>
      <c r="L47" s="71">
        <f aca="true" t="shared" si="20" ref="L47:L52">K47/B34</f>
        <v>0.1013080249889204</v>
      </c>
      <c r="M47" s="73">
        <v>415089000</v>
      </c>
      <c r="N47" s="71">
        <f aca="true" t="shared" si="21" ref="N47:N52">M47/B34</f>
        <v>0.001313789547612797</v>
      </c>
      <c r="O47" s="81">
        <v>0</v>
      </c>
      <c r="P47" s="71">
        <f aca="true" t="shared" si="22" ref="P47:P52">O47/B34</f>
        <v>0</v>
      </c>
    </row>
    <row r="48" spans="1:16" s="105" customFormat="1" ht="15" customHeight="1">
      <c r="A48" s="65" t="s">
        <v>46</v>
      </c>
      <c r="B48" s="103">
        <f t="shared" si="18"/>
        <v>-38018451000</v>
      </c>
      <c r="C48" s="71">
        <f t="shared" si="19"/>
        <v>-0.11349162376198042</v>
      </c>
      <c r="D48" s="105">
        <v>2006</v>
      </c>
      <c r="E48" s="61">
        <v>0</v>
      </c>
      <c r="H48" s="105">
        <v>2006</v>
      </c>
      <c r="I48" s="81"/>
      <c r="J48" s="71"/>
      <c r="K48" s="81">
        <v>36060730000</v>
      </c>
      <c r="L48" s="71">
        <f t="shared" si="20"/>
        <v>0.10764748941881826</v>
      </c>
      <c r="M48" s="73">
        <v>542301000</v>
      </c>
      <c r="N48" s="71">
        <f t="shared" si="21"/>
        <v>0.0016188618799262953</v>
      </c>
      <c r="O48" s="81">
        <v>0</v>
      </c>
      <c r="P48" s="71">
        <f t="shared" si="22"/>
        <v>0</v>
      </c>
    </row>
    <row r="49" spans="1:16" s="105" customFormat="1" ht="15" customHeight="1">
      <c r="A49" s="65" t="s">
        <v>49</v>
      </c>
      <c r="B49" s="103">
        <f t="shared" si="18"/>
        <v>-38573749000</v>
      </c>
      <c r="C49" s="71">
        <f t="shared" si="19"/>
        <v>-0.10656736916091887</v>
      </c>
      <c r="D49" s="105">
        <v>2007</v>
      </c>
      <c r="E49" s="61">
        <v>0</v>
      </c>
      <c r="H49" s="105">
        <v>2007</v>
      </c>
      <c r="I49" s="81"/>
      <c r="J49" s="71"/>
      <c r="K49" s="81">
        <v>38018451000</v>
      </c>
      <c r="L49" s="71">
        <f t="shared" si="20"/>
        <v>0.10503325208662775</v>
      </c>
      <c r="M49" s="73">
        <v>3910125000</v>
      </c>
      <c r="N49" s="71">
        <f t="shared" si="21"/>
        <v>0.010802469169909772</v>
      </c>
      <c r="O49" s="81">
        <v>0</v>
      </c>
      <c r="P49" s="71">
        <f t="shared" si="22"/>
        <v>0</v>
      </c>
    </row>
    <row r="50" spans="1:16" s="105" customFormat="1" ht="15" customHeight="1">
      <c r="A50" s="65" t="s">
        <v>51</v>
      </c>
      <c r="B50" s="103">
        <f t="shared" si="18"/>
        <v>-36463719000</v>
      </c>
      <c r="C50" s="71">
        <f t="shared" si="19"/>
        <v>-0.1059788087135597</v>
      </c>
      <c r="D50" s="105">
        <v>2008</v>
      </c>
      <c r="E50" s="61">
        <v>0</v>
      </c>
      <c r="H50" s="105">
        <v>2008</v>
      </c>
      <c r="I50" s="81">
        <v>33897958000</v>
      </c>
      <c r="J50" s="71">
        <f>I50/B37</f>
        <v>0.0985216347971056</v>
      </c>
      <c r="K50" s="81">
        <v>38573749000</v>
      </c>
      <c r="L50" s="71">
        <f t="shared" si="20"/>
        <v>0.11211143785514212</v>
      </c>
      <c r="M50" s="73">
        <v>355500000</v>
      </c>
      <c r="N50" s="71">
        <f t="shared" si="21"/>
        <v>0.0010332315937842346</v>
      </c>
      <c r="O50" s="81">
        <v>0</v>
      </c>
      <c r="P50" s="71">
        <f t="shared" si="22"/>
        <v>0</v>
      </c>
    </row>
    <row r="51" spans="1:16" s="105" customFormat="1" ht="15" customHeight="1">
      <c r="A51" s="65" t="s">
        <v>58</v>
      </c>
      <c r="B51" s="103">
        <f>B12-B38</f>
        <v>-36632080000</v>
      </c>
      <c r="C51" s="71">
        <f t="shared" si="19"/>
        <v>-0.1060848905820089</v>
      </c>
      <c r="D51" s="105">
        <v>2009</v>
      </c>
      <c r="E51" s="61">
        <v>0</v>
      </c>
      <c r="H51" s="105">
        <v>2009</v>
      </c>
      <c r="I51" s="81">
        <v>37212403000</v>
      </c>
      <c r="J51" s="71">
        <f>I51/B38</f>
        <v>0.10776548043541671</v>
      </c>
      <c r="K51" s="81">
        <v>36361489000</v>
      </c>
      <c r="L51" s="71">
        <f t="shared" si="20"/>
        <v>0.1053012709615157</v>
      </c>
      <c r="M51" s="73">
        <v>1810457000</v>
      </c>
      <c r="N51" s="71">
        <f t="shared" si="21"/>
        <v>0.0052430037483111</v>
      </c>
      <c r="O51" s="81">
        <v>0</v>
      </c>
      <c r="P51" s="71">
        <f t="shared" si="22"/>
        <v>0</v>
      </c>
    </row>
    <row r="52" spans="1:16" s="105" customFormat="1" ht="15" customHeight="1">
      <c r="A52" s="65" t="s">
        <v>60</v>
      </c>
      <c r="B52" s="103">
        <f t="shared" si="18"/>
        <v>0</v>
      </c>
      <c r="C52" s="71">
        <f t="shared" si="19"/>
        <v>0</v>
      </c>
      <c r="D52" s="105">
        <v>2010</v>
      </c>
      <c r="E52" s="61">
        <v>0</v>
      </c>
      <c r="H52" s="105">
        <v>2010</v>
      </c>
      <c r="I52" s="81">
        <v>33939211000</v>
      </c>
      <c r="J52" s="71">
        <f>I52/B39</f>
        <v>0.09968002760278731</v>
      </c>
      <c r="K52" s="81">
        <v>0</v>
      </c>
      <c r="L52" s="71">
        <f t="shared" si="20"/>
        <v>0</v>
      </c>
      <c r="M52" s="73">
        <v>1133048000</v>
      </c>
      <c r="N52" s="71">
        <f t="shared" si="21"/>
        <v>0.0033277808348368193</v>
      </c>
      <c r="O52" s="81">
        <v>150000000</v>
      </c>
      <c r="P52" s="71">
        <f t="shared" si="22"/>
        <v>0.0004405524966510888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  <row r="56" s="105" customFormat="1" ht="15" customHeight="1">
      <c r="A56" s="153"/>
    </row>
    <row r="57" s="105" customFormat="1" ht="15" customHeight="1">
      <c r="A57" s="153"/>
    </row>
    <row r="58" s="105" customFormat="1" ht="15" customHeight="1">
      <c r="A58" s="153"/>
    </row>
  </sheetData>
  <sheetProtection/>
  <printOptions/>
  <pageMargins left="0.7874015748031497" right="0.3937007874015748" top="0.8267716535433072" bottom="0.35433070866141736" header="0.4724409448818898" footer="0.2362204724409449"/>
  <pageSetup fitToHeight="1" fitToWidth="1"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H32">
      <selection activeCell="R52" sqref="R52"/>
    </sheetView>
  </sheetViews>
  <sheetFormatPr defaultColWidth="9.00390625" defaultRowHeight="13.5"/>
  <cols>
    <col min="1" max="1" width="17.375" style="178" customWidth="1"/>
    <col min="2" max="2" width="13.625" style="0" customWidth="1"/>
    <col min="3" max="3" width="12.875" style="0" customWidth="1"/>
    <col min="4" max="4" width="7.25390625" style="0" customWidth="1"/>
    <col min="5" max="5" width="12.875" style="0" customWidth="1"/>
    <col min="6" max="6" width="7.375" style="0" customWidth="1"/>
    <col min="7" max="7" width="13.00390625" style="0" customWidth="1"/>
    <col min="8" max="8" width="7.25390625" style="0" customWidth="1"/>
    <col min="9" max="9" width="15.375" style="0" customWidth="1"/>
    <col min="10" max="10" width="7.375" style="0" customWidth="1"/>
    <col min="11" max="11" width="12.875" style="0" customWidth="1"/>
    <col min="12" max="12" width="7.00390625" style="0" customWidth="1"/>
    <col min="13" max="13" width="12.875" style="0" customWidth="1"/>
    <col min="14" max="14" width="7.00390625" style="0" customWidth="1"/>
    <col min="15" max="15" width="13.375" style="0" customWidth="1"/>
    <col min="16" max="16" width="7.50390625" style="0" customWidth="1"/>
    <col min="17" max="17" width="13.375" style="0" customWidth="1"/>
    <col min="18" max="18" width="8.625" style="0" customWidth="1"/>
    <col min="19" max="19" width="9.25390625" style="0" bestFit="1" customWidth="1"/>
  </cols>
  <sheetData>
    <row r="1" spans="1:7" s="56" customFormat="1" ht="26.25" customHeight="1">
      <c r="A1" s="178"/>
      <c r="B1" s="129" t="s">
        <v>90</v>
      </c>
      <c r="G1" s="56" t="s">
        <v>87</v>
      </c>
    </row>
    <row r="2" spans="1:18" s="56" customFormat="1" ht="15" customHeight="1" thickBot="1">
      <c r="A2" s="228"/>
      <c r="B2" s="227" t="s">
        <v>0</v>
      </c>
      <c r="C2" s="232"/>
      <c r="D2" s="176"/>
      <c r="E2" s="176"/>
      <c r="F2" s="176"/>
      <c r="G2" s="3"/>
      <c r="H2" s="3"/>
      <c r="I2" s="5"/>
      <c r="J2" s="5"/>
      <c r="K2" s="6"/>
      <c r="L2" s="6"/>
      <c r="M2" s="7"/>
      <c r="N2" s="5"/>
      <c r="O2" s="52"/>
      <c r="P2" s="52"/>
      <c r="Q2" s="37"/>
      <c r="R2" s="86"/>
    </row>
    <row r="3" spans="1:18" s="190" customFormat="1" ht="15" customHeight="1" thickBot="1" thickTop="1">
      <c r="A3" s="229"/>
      <c r="B3" s="230"/>
      <c r="C3" s="102" t="s">
        <v>1</v>
      </c>
      <c r="D3" s="102" t="s">
        <v>2</v>
      </c>
      <c r="E3" s="96" t="s">
        <v>39</v>
      </c>
      <c r="F3" s="96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96" t="s">
        <v>36</v>
      </c>
      <c r="P3" s="96" t="s">
        <v>2</v>
      </c>
      <c r="Q3" s="186" t="s">
        <v>76</v>
      </c>
      <c r="R3" s="206" t="s">
        <v>2</v>
      </c>
    </row>
    <row r="4" spans="1:18" s="105" customFormat="1" ht="15" customHeight="1" thickTop="1">
      <c r="A4" s="65" t="s">
        <v>9</v>
      </c>
      <c r="B4" s="47">
        <v>30737787061</v>
      </c>
      <c r="C4" s="24">
        <v>11212908809</v>
      </c>
      <c r="D4" s="74">
        <f aca="true" t="shared" si="0" ref="D4:D12">C4/B4</f>
        <v>0.3647923250540993</v>
      </c>
      <c r="E4" s="75">
        <v>0</v>
      </c>
      <c r="F4" s="76">
        <f aca="true" t="shared" si="1" ref="F4:F13">E4/B4</f>
        <v>0</v>
      </c>
      <c r="G4" s="77">
        <v>10695375021</v>
      </c>
      <c r="H4" s="78">
        <f aca="true" t="shared" si="2" ref="H4:H13">G4/B4</f>
        <v>0.347955270812916</v>
      </c>
      <c r="I4" s="77">
        <v>3866905916</v>
      </c>
      <c r="J4" s="71">
        <f aca="true" t="shared" si="3" ref="J4:J13">I4/B4</f>
        <v>0.12580300293986738</v>
      </c>
      <c r="K4" s="24">
        <v>157579061</v>
      </c>
      <c r="L4" s="71">
        <f aca="true" t="shared" si="4" ref="L4:L13">K4/B4</f>
        <v>0.005126558417731242</v>
      </c>
      <c r="M4" s="24">
        <v>407237842</v>
      </c>
      <c r="N4" s="71">
        <f aca="true" t="shared" si="5" ref="N4:N13">M4/B4</f>
        <v>0.013248769053927828</v>
      </c>
      <c r="O4" s="122"/>
      <c r="P4" s="125">
        <f aca="true" t="shared" si="6" ref="P4:P13">O4/B4</f>
        <v>0</v>
      </c>
      <c r="Q4" s="231"/>
      <c r="R4" s="97"/>
    </row>
    <row r="5" spans="1:18" s="105" customFormat="1" ht="15" customHeight="1">
      <c r="A5" s="65" t="s">
        <v>10</v>
      </c>
      <c r="B5" s="47">
        <v>31473852769</v>
      </c>
      <c r="C5" s="73">
        <v>11250919177</v>
      </c>
      <c r="D5" s="74">
        <f t="shared" si="0"/>
        <v>0.3574687617552031</v>
      </c>
      <c r="E5" s="18">
        <v>0</v>
      </c>
      <c r="F5" s="60">
        <f t="shared" si="1"/>
        <v>0</v>
      </c>
      <c r="G5" s="61">
        <v>10306244565</v>
      </c>
      <c r="H5" s="71">
        <f t="shared" si="2"/>
        <v>0.3274541773020899</v>
      </c>
      <c r="I5" s="61">
        <v>3655416372</v>
      </c>
      <c r="J5" s="71">
        <f t="shared" si="3"/>
        <v>0.11614136975312989</v>
      </c>
      <c r="K5" s="73">
        <v>150510789</v>
      </c>
      <c r="L5" s="71">
        <f t="shared" si="4"/>
        <v>0.004782089758907584</v>
      </c>
      <c r="M5" s="73">
        <v>349695169</v>
      </c>
      <c r="N5" s="71">
        <f t="shared" si="5"/>
        <v>0.01111065656837635</v>
      </c>
      <c r="O5" s="61"/>
      <c r="P5" s="104">
        <f t="shared" si="6"/>
        <v>0</v>
      </c>
      <c r="Q5" s="152"/>
      <c r="R5" s="79"/>
    </row>
    <row r="6" spans="1:18" s="105" customFormat="1" ht="15" customHeight="1">
      <c r="A6" s="65" t="s">
        <v>11</v>
      </c>
      <c r="B6" s="47">
        <v>34016793536</v>
      </c>
      <c r="C6" s="73">
        <v>11211654513</v>
      </c>
      <c r="D6" s="74">
        <f t="shared" si="0"/>
        <v>0.3295917500611778</v>
      </c>
      <c r="E6" s="18">
        <v>0</v>
      </c>
      <c r="F6" s="60">
        <f t="shared" si="1"/>
        <v>0</v>
      </c>
      <c r="G6" s="61">
        <v>11431727499</v>
      </c>
      <c r="H6" s="71">
        <f t="shared" si="2"/>
        <v>0.3360612894599191</v>
      </c>
      <c r="I6" s="61">
        <v>4408433944</v>
      </c>
      <c r="J6" s="71">
        <f t="shared" si="3"/>
        <v>0.12959581094363143</v>
      </c>
      <c r="K6" s="73">
        <v>287306277</v>
      </c>
      <c r="L6" s="71">
        <f t="shared" si="4"/>
        <v>0.008446012899362297</v>
      </c>
      <c r="M6" s="73">
        <v>641618531</v>
      </c>
      <c r="N6" s="71">
        <f t="shared" si="5"/>
        <v>0.01886181689408717</v>
      </c>
      <c r="O6" s="61"/>
      <c r="P6" s="104">
        <f t="shared" si="6"/>
        <v>0</v>
      </c>
      <c r="Q6" s="152"/>
      <c r="R6" s="79"/>
    </row>
    <row r="7" spans="1:18" s="105" customFormat="1" ht="15" customHeight="1">
      <c r="A7" s="65" t="s">
        <v>41</v>
      </c>
      <c r="B7" s="47">
        <v>34397845884</v>
      </c>
      <c r="C7" s="73">
        <v>11371033010</v>
      </c>
      <c r="D7" s="74">
        <f t="shared" si="0"/>
        <v>0.3305739856020805</v>
      </c>
      <c r="E7" s="18">
        <v>103200</v>
      </c>
      <c r="F7" s="80">
        <f t="shared" si="1"/>
        <v>3.000187870717887E-06</v>
      </c>
      <c r="G7" s="81">
        <v>11536940718</v>
      </c>
      <c r="H7" s="74">
        <f t="shared" si="2"/>
        <v>0.33539718611758634</v>
      </c>
      <c r="I7" s="81">
        <v>5097439941</v>
      </c>
      <c r="J7" s="71">
        <f t="shared" si="3"/>
        <v>0.14819067328198743</v>
      </c>
      <c r="K7" s="73">
        <v>298369446</v>
      </c>
      <c r="L7" s="71">
        <f t="shared" si="4"/>
        <v>0.008674073574438135</v>
      </c>
      <c r="M7" s="73">
        <v>688999907</v>
      </c>
      <c r="N7" s="71">
        <f t="shared" si="5"/>
        <v>0.02003032135568946</v>
      </c>
      <c r="O7" s="61"/>
      <c r="P7" s="104">
        <f t="shared" si="6"/>
        <v>0</v>
      </c>
      <c r="Q7" s="152"/>
      <c r="R7" s="79"/>
    </row>
    <row r="8" spans="1:18" s="105" customFormat="1" ht="15" customHeight="1">
      <c r="A8" s="65" t="s">
        <v>45</v>
      </c>
      <c r="B8" s="47">
        <v>35695000000</v>
      </c>
      <c r="C8" s="73">
        <v>11451947660</v>
      </c>
      <c r="D8" s="74">
        <f t="shared" si="0"/>
        <v>0.3208277814820003</v>
      </c>
      <c r="E8" s="18">
        <v>187800</v>
      </c>
      <c r="F8" s="80">
        <f t="shared" si="1"/>
        <v>5.261241070177896E-06</v>
      </c>
      <c r="G8" s="81">
        <v>10984054058</v>
      </c>
      <c r="H8" s="74">
        <f t="shared" si="2"/>
        <v>0.3077196822524163</v>
      </c>
      <c r="I8" s="81">
        <v>5653553453</v>
      </c>
      <c r="J8" s="71">
        <f t="shared" si="3"/>
        <v>0.15838502459728254</v>
      </c>
      <c r="K8" s="73">
        <v>1475434313</v>
      </c>
      <c r="L8" s="71">
        <f t="shared" si="4"/>
        <v>0.04133448138394733</v>
      </c>
      <c r="M8" s="73">
        <v>842609340</v>
      </c>
      <c r="N8" s="71">
        <f t="shared" si="5"/>
        <v>0.023605808656674606</v>
      </c>
      <c r="O8" s="61"/>
      <c r="P8" s="104">
        <f t="shared" si="6"/>
        <v>0</v>
      </c>
      <c r="Q8" s="152"/>
      <c r="R8" s="79"/>
    </row>
    <row r="9" spans="1:18" s="105" customFormat="1" ht="15" customHeight="1">
      <c r="A9" s="65" t="s">
        <v>48</v>
      </c>
      <c r="B9" s="47">
        <v>38290342000</v>
      </c>
      <c r="C9" s="73">
        <v>12396035000</v>
      </c>
      <c r="D9" s="74">
        <f t="shared" si="0"/>
        <v>0.32373790236712957</v>
      </c>
      <c r="E9" s="18">
        <v>135000</v>
      </c>
      <c r="F9" s="80">
        <f t="shared" si="1"/>
        <v>3.525693241392307E-06</v>
      </c>
      <c r="G9" s="81">
        <v>10505785000</v>
      </c>
      <c r="H9" s="74">
        <f t="shared" si="2"/>
        <v>0.2743716679260791</v>
      </c>
      <c r="I9" s="81">
        <v>5826930000</v>
      </c>
      <c r="J9" s="71">
        <f t="shared" si="3"/>
        <v>0.15217753865974873</v>
      </c>
      <c r="K9" s="73">
        <v>2002202000</v>
      </c>
      <c r="L9" s="71">
        <f t="shared" si="4"/>
        <v>0.05229000043927526</v>
      </c>
      <c r="M9" s="73">
        <v>2205896000</v>
      </c>
      <c r="N9" s="71">
        <f t="shared" si="5"/>
        <v>0.05760972309936537</v>
      </c>
      <c r="O9" s="61"/>
      <c r="P9" s="104">
        <f t="shared" si="6"/>
        <v>0</v>
      </c>
      <c r="Q9" s="152"/>
      <c r="R9" s="79"/>
    </row>
    <row r="10" spans="1:18" s="105" customFormat="1" ht="15" customHeight="1">
      <c r="A10" s="65" t="s">
        <v>59</v>
      </c>
      <c r="B10" s="47">
        <v>41353022000</v>
      </c>
      <c r="C10" s="73">
        <v>12393173000</v>
      </c>
      <c r="D10" s="74">
        <f t="shared" si="0"/>
        <v>0.29969207570851775</v>
      </c>
      <c r="E10" s="18">
        <v>136000</v>
      </c>
      <c r="F10" s="80">
        <f t="shared" si="1"/>
        <v>3.2887560188467E-06</v>
      </c>
      <c r="G10" s="81">
        <v>10779735000</v>
      </c>
      <c r="H10" s="74">
        <f t="shared" si="2"/>
        <v>0.26067587031487083</v>
      </c>
      <c r="I10" s="81">
        <v>6998236000</v>
      </c>
      <c r="J10" s="71">
        <f t="shared" si="3"/>
        <v>0.16923154975227686</v>
      </c>
      <c r="K10" s="73">
        <v>1996331000</v>
      </c>
      <c r="L10" s="71">
        <f t="shared" si="4"/>
        <v>0.04827533523426655</v>
      </c>
      <c r="M10" s="73">
        <v>3679720000</v>
      </c>
      <c r="N10" s="71">
        <f t="shared" si="5"/>
        <v>0.08898309777698955</v>
      </c>
      <c r="O10" s="61"/>
      <c r="P10" s="104">
        <f t="shared" si="6"/>
        <v>0</v>
      </c>
      <c r="Q10" s="152"/>
      <c r="R10" s="79"/>
    </row>
    <row r="11" spans="1:18" s="105" customFormat="1" ht="15" customHeight="1">
      <c r="A11" s="65" t="s">
        <v>57</v>
      </c>
      <c r="B11" s="47">
        <v>39868978000</v>
      </c>
      <c r="C11" s="73">
        <v>9392274000</v>
      </c>
      <c r="D11" s="74">
        <f t="shared" si="0"/>
        <v>0.23557849915290027</v>
      </c>
      <c r="E11" s="18">
        <v>165000</v>
      </c>
      <c r="F11" s="80">
        <f t="shared" si="1"/>
        <v>4.138556047260604E-06</v>
      </c>
      <c r="G11" s="81">
        <v>10071268000</v>
      </c>
      <c r="H11" s="74">
        <f t="shared" si="2"/>
        <v>0.2526091338483771</v>
      </c>
      <c r="I11" s="81">
        <v>2071085000</v>
      </c>
      <c r="J11" s="71">
        <f t="shared" si="3"/>
        <v>0.05194728091600442</v>
      </c>
      <c r="K11" s="73">
        <v>1917164000</v>
      </c>
      <c r="L11" s="71">
        <f t="shared" si="4"/>
        <v>0.048086610095698964</v>
      </c>
      <c r="M11" s="73">
        <v>4691541000</v>
      </c>
      <c r="N11" s="71">
        <f t="shared" si="5"/>
        <v>0.11767397197891553</v>
      </c>
      <c r="O11" s="61"/>
      <c r="P11" s="104">
        <f t="shared" si="6"/>
        <v>0</v>
      </c>
      <c r="Q11" s="94">
        <v>7043667000</v>
      </c>
      <c r="R11" s="71">
        <f>Q11/B11</f>
        <v>0.1766703676226664</v>
      </c>
    </row>
    <row r="12" spans="1:18" s="105" customFormat="1" ht="15" customHeight="1">
      <c r="A12" s="65" t="s">
        <v>80</v>
      </c>
      <c r="B12" s="47">
        <f>C12+O12+E12+G12+I12+K12+M12+Q12+K25+M25+O25+Q25</f>
        <v>42003084000</v>
      </c>
      <c r="C12" s="73">
        <v>9341324000</v>
      </c>
      <c r="D12" s="74">
        <f t="shared" si="0"/>
        <v>0.2223961459591872</v>
      </c>
      <c r="E12" s="18">
        <v>130000</v>
      </c>
      <c r="F12" s="80">
        <f t="shared" si="1"/>
        <v>3.095010833014071E-06</v>
      </c>
      <c r="G12" s="81">
        <v>9736880000</v>
      </c>
      <c r="H12" s="74">
        <f t="shared" si="2"/>
        <v>0.2318134544596773</v>
      </c>
      <c r="I12" s="81">
        <v>963970000</v>
      </c>
      <c r="J12" s="71">
        <f t="shared" si="3"/>
        <v>0.022949981482312108</v>
      </c>
      <c r="K12" s="73">
        <v>1895790000</v>
      </c>
      <c r="L12" s="71">
        <f t="shared" si="4"/>
        <v>0.0451345429778442</v>
      </c>
      <c r="M12" s="73">
        <v>4952334000</v>
      </c>
      <c r="N12" s="71">
        <f t="shared" si="5"/>
        <v>0.11790405675926081</v>
      </c>
      <c r="O12" s="61">
        <v>886000</v>
      </c>
      <c r="P12" s="104">
        <f t="shared" si="6"/>
        <v>2.109368921577282E-05</v>
      </c>
      <c r="Q12" s="94">
        <v>10708556000</v>
      </c>
      <c r="R12" s="71">
        <f>Q12/B12</f>
        <v>0.25494689866106024</v>
      </c>
    </row>
    <row r="13" spans="1:20" s="105" customFormat="1" ht="15" customHeight="1">
      <c r="A13" s="65" t="s">
        <v>79</v>
      </c>
      <c r="B13" s="47">
        <f>C13+O13+E13+G13+I13+K13+M13+Q13+K26+M26+O26+Q26</f>
        <v>45162158000</v>
      </c>
      <c r="C13" s="73">
        <v>9490466000</v>
      </c>
      <c r="D13" s="74">
        <f>C13/B13</f>
        <v>0.21014199542900497</v>
      </c>
      <c r="E13" s="18">
        <v>166000</v>
      </c>
      <c r="F13" s="80">
        <f t="shared" si="1"/>
        <v>3.6756436660976208E-06</v>
      </c>
      <c r="G13" s="81">
        <v>9756101000</v>
      </c>
      <c r="H13" s="74">
        <f t="shared" si="2"/>
        <v>0.21602380027987148</v>
      </c>
      <c r="I13" s="81">
        <v>708449000</v>
      </c>
      <c r="J13" s="71">
        <f t="shared" si="3"/>
        <v>0.01568678361206743</v>
      </c>
      <c r="K13" s="73">
        <v>1837542000</v>
      </c>
      <c r="L13" s="71">
        <f t="shared" si="4"/>
        <v>0.04068764827402623</v>
      </c>
      <c r="M13" s="73">
        <v>5546751000</v>
      </c>
      <c r="N13" s="71">
        <f t="shared" si="5"/>
        <v>0.12281855530464245</v>
      </c>
      <c r="O13" s="61">
        <v>1348000</v>
      </c>
      <c r="P13" s="104">
        <f t="shared" si="6"/>
        <v>2.984799796325056E-05</v>
      </c>
      <c r="Q13" s="94">
        <v>13311397000</v>
      </c>
      <c r="R13" s="71">
        <f>Q13/B13</f>
        <v>0.29474669921663177</v>
      </c>
      <c r="S13" s="57"/>
      <c r="T13" s="62"/>
    </row>
    <row r="14" spans="1:20" s="107" customFormat="1" ht="15" customHeight="1">
      <c r="A14" s="120"/>
      <c r="B14" s="24"/>
      <c r="C14" s="25"/>
      <c r="D14" s="41"/>
      <c r="E14" s="24"/>
      <c r="F14" s="19"/>
      <c r="G14" s="25"/>
      <c r="H14" s="41"/>
      <c r="I14" s="25"/>
      <c r="J14" s="41"/>
      <c r="K14" s="25"/>
      <c r="L14" s="41"/>
      <c r="M14" s="25"/>
      <c r="N14" s="42"/>
      <c r="O14" s="25"/>
      <c r="P14" s="19"/>
      <c r="Q14" s="25"/>
      <c r="R14" s="19"/>
      <c r="S14" s="25"/>
      <c r="T14" s="19"/>
    </row>
    <row r="15" spans="1:20" s="107" customFormat="1" ht="15" customHeight="1" thickBot="1">
      <c r="A15" s="120"/>
      <c r="B15" s="24"/>
      <c r="C15" s="25"/>
      <c r="D15" s="19"/>
      <c r="E15" s="23"/>
      <c r="F15" s="23"/>
      <c r="J15" s="23"/>
      <c r="K15" s="34"/>
      <c r="L15" s="8"/>
      <c r="M15" s="8"/>
      <c r="N15" s="147"/>
      <c r="O15" s="8"/>
      <c r="P15" s="147"/>
      <c r="Q15" s="127"/>
      <c r="R15" s="128"/>
      <c r="S15" s="25"/>
      <c r="T15" s="19"/>
    </row>
    <row r="16" spans="1:20" s="190" customFormat="1" ht="15" customHeight="1" thickBot="1" thickTop="1">
      <c r="A16" s="181"/>
      <c r="B16" s="182"/>
      <c r="C16" s="182"/>
      <c r="J16" s="181"/>
      <c r="K16" s="206" t="s">
        <v>8</v>
      </c>
      <c r="L16" s="206" t="s">
        <v>2</v>
      </c>
      <c r="M16" s="206" t="s">
        <v>31</v>
      </c>
      <c r="N16" s="206" t="s">
        <v>2</v>
      </c>
      <c r="O16" s="206" t="s">
        <v>25</v>
      </c>
      <c r="P16" s="206" t="s">
        <v>2</v>
      </c>
      <c r="Q16" s="210" t="s">
        <v>33</v>
      </c>
      <c r="R16" s="211" t="s">
        <v>2</v>
      </c>
      <c r="S16" s="182"/>
      <c r="T16" s="183"/>
    </row>
    <row r="17" spans="1:20" s="107" customFormat="1" ht="15" customHeight="1" thickTop="1">
      <c r="A17" s="120"/>
      <c r="B17" s="24"/>
      <c r="C17" s="25"/>
      <c r="J17" s="95">
        <v>2001</v>
      </c>
      <c r="K17" s="75">
        <v>4286317372</v>
      </c>
      <c r="L17" s="78">
        <f aca="true" t="shared" si="7" ref="L17:L26">K17/B4</f>
        <v>0.13944781917753815</v>
      </c>
      <c r="M17" s="24">
        <v>0</v>
      </c>
      <c r="N17" s="78">
        <f aca="true" t="shared" si="8" ref="N17:N26">M17/B4</f>
        <v>0</v>
      </c>
      <c r="O17" s="24">
        <v>111463040</v>
      </c>
      <c r="P17" s="78">
        <f aca="true" t="shared" si="9" ref="P17:P26">O17/B4</f>
        <v>0.0036262545439201097</v>
      </c>
      <c r="Q17" s="77"/>
      <c r="R17" s="126">
        <f aca="true" t="shared" si="10" ref="R17:R26">Q17/B4</f>
        <v>0</v>
      </c>
      <c r="S17" s="25"/>
      <c r="T17" s="19"/>
    </row>
    <row r="18" spans="1:20" s="107" customFormat="1" ht="15" customHeight="1">
      <c r="A18" s="120"/>
      <c r="B18" s="24"/>
      <c r="C18" s="25"/>
      <c r="J18" s="95">
        <v>2002</v>
      </c>
      <c r="K18" s="81">
        <v>4373216321</v>
      </c>
      <c r="L18" s="71">
        <f t="shared" si="7"/>
        <v>0.13894760050817087</v>
      </c>
      <c r="M18" s="73">
        <v>1306822047</v>
      </c>
      <c r="N18" s="71">
        <f t="shared" si="8"/>
        <v>0.04152087946116172</v>
      </c>
      <c r="O18" s="73">
        <v>81028329</v>
      </c>
      <c r="P18" s="71">
        <f t="shared" si="9"/>
        <v>0.0025744648929605595</v>
      </c>
      <c r="Q18" s="47"/>
      <c r="R18" s="72">
        <f t="shared" si="10"/>
        <v>0</v>
      </c>
      <c r="S18" s="25"/>
      <c r="T18" s="19"/>
    </row>
    <row r="19" spans="1:20" s="107" customFormat="1" ht="15" customHeight="1">
      <c r="A19" s="120"/>
      <c r="B19" s="24"/>
      <c r="C19" s="25"/>
      <c r="J19" s="95">
        <v>2003</v>
      </c>
      <c r="K19" s="81">
        <v>4563552307</v>
      </c>
      <c r="L19" s="71">
        <f t="shared" si="7"/>
        <v>0.13415586340230418</v>
      </c>
      <c r="M19" s="73">
        <v>1426024688</v>
      </c>
      <c r="N19" s="71">
        <f t="shared" si="8"/>
        <v>0.041921196555190804</v>
      </c>
      <c r="O19" s="73">
        <v>46475777</v>
      </c>
      <c r="P19" s="71">
        <f t="shared" si="9"/>
        <v>0.0013662597843272515</v>
      </c>
      <c r="Q19" s="47"/>
      <c r="R19" s="72">
        <f t="shared" si="10"/>
        <v>0</v>
      </c>
      <c r="S19" s="25"/>
      <c r="T19" s="19"/>
    </row>
    <row r="20" spans="1:20" s="107" customFormat="1" ht="15" customHeight="1">
      <c r="A20" s="120"/>
      <c r="B20" s="24"/>
      <c r="C20" s="25"/>
      <c r="J20" s="95">
        <v>2004</v>
      </c>
      <c r="K20" s="81">
        <v>4281759039</v>
      </c>
      <c r="L20" s="71">
        <f t="shared" si="7"/>
        <v>0.12447753424558601</v>
      </c>
      <c r="M20" s="73">
        <v>1064294152</v>
      </c>
      <c r="N20" s="71">
        <f t="shared" si="8"/>
        <v>0.030940720985526932</v>
      </c>
      <c r="O20" s="73">
        <v>58906471</v>
      </c>
      <c r="P20" s="71">
        <f t="shared" si="9"/>
        <v>0.0017125046492344473</v>
      </c>
      <c r="Q20" s="47"/>
      <c r="R20" s="72">
        <f t="shared" si="10"/>
        <v>0</v>
      </c>
      <c r="S20" s="25"/>
      <c r="T20" s="19"/>
    </row>
    <row r="21" spans="1:20" s="107" customFormat="1" ht="15" customHeight="1">
      <c r="A21" s="120"/>
      <c r="B21" s="24"/>
      <c r="C21" s="25"/>
      <c r="J21" s="95">
        <v>2005</v>
      </c>
      <c r="K21" s="81">
        <v>4325741421</v>
      </c>
      <c r="L21" s="71">
        <f t="shared" si="7"/>
        <v>0.12118620033618153</v>
      </c>
      <c r="M21" s="73">
        <v>898576961</v>
      </c>
      <c r="N21" s="71">
        <f t="shared" si="8"/>
        <v>0.02517374873231545</v>
      </c>
      <c r="O21" s="73">
        <v>56616404</v>
      </c>
      <c r="P21" s="71">
        <f t="shared" si="9"/>
        <v>0.0015861158145398515</v>
      </c>
      <c r="Q21" s="47"/>
      <c r="R21" s="72">
        <f t="shared" si="10"/>
        <v>0</v>
      </c>
      <c r="S21" s="25"/>
      <c r="T21" s="19"/>
    </row>
    <row r="22" spans="1:20" s="107" customFormat="1" ht="15" customHeight="1">
      <c r="A22" s="120"/>
      <c r="B22" s="24"/>
      <c r="C22" s="25"/>
      <c r="J22" s="95">
        <v>2006</v>
      </c>
      <c r="K22" s="81">
        <v>4907349000</v>
      </c>
      <c r="L22" s="71">
        <f t="shared" si="7"/>
        <v>0.1281615348329874</v>
      </c>
      <c r="M22" s="73">
        <v>409105000</v>
      </c>
      <c r="N22" s="71">
        <f t="shared" si="8"/>
        <v>0.010684286914961481</v>
      </c>
      <c r="O22" s="73">
        <v>36905000</v>
      </c>
      <c r="P22" s="71">
        <f t="shared" si="9"/>
        <v>0.0009638200672117266</v>
      </c>
      <c r="Q22" s="47"/>
      <c r="R22" s="72">
        <f t="shared" si="10"/>
        <v>0</v>
      </c>
      <c r="S22" s="25"/>
      <c r="T22" s="19"/>
    </row>
    <row r="23" spans="1:20" s="107" customFormat="1" ht="15" customHeight="1">
      <c r="A23" s="120"/>
      <c r="B23" s="24"/>
      <c r="C23" s="25"/>
      <c r="J23" s="95">
        <v>2007</v>
      </c>
      <c r="K23" s="81">
        <v>4965169000</v>
      </c>
      <c r="L23" s="71">
        <f t="shared" si="7"/>
        <v>0.1200678634804489</v>
      </c>
      <c r="M23" s="73">
        <v>511063000</v>
      </c>
      <c r="N23" s="71">
        <f t="shared" si="8"/>
        <v>0.01235854056808714</v>
      </c>
      <c r="O23" s="73">
        <v>29459000</v>
      </c>
      <c r="P23" s="71">
        <f t="shared" si="9"/>
        <v>0.0007123784085235657</v>
      </c>
      <c r="Q23" s="47"/>
      <c r="R23" s="72">
        <f t="shared" si="10"/>
        <v>0</v>
      </c>
      <c r="S23" s="25"/>
      <c r="T23" s="19"/>
    </row>
    <row r="24" spans="1:20" s="107" customFormat="1" ht="15" customHeight="1">
      <c r="A24" s="120"/>
      <c r="B24" s="24"/>
      <c r="C24" s="25"/>
      <c r="J24" s="95">
        <v>2008</v>
      </c>
      <c r="K24" s="81">
        <v>4572687000</v>
      </c>
      <c r="L24" s="71">
        <f t="shared" si="7"/>
        <v>0.11469285718836335</v>
      </c>
      <c r="M24" s="73">
        <v>73566000</v>
      </c>
      <c r="N24" s="71">
        <f t="shared" si="8"/>
        <v>0.001845194025289537</v>
      </c>
      <c r="O24" s="73">
        <v>34977000</v>
      </c>
      <c r="P24" s="71">
        <f t="shared" si="9"/>
        <v>0.0008772986355456616</v>
      </c>
      <c r="Q24" s="47"/>
      <c r="R24" s="72">
        <f t="shared" si="10"/>
        <v>0</v>
      </c>
      <c r="S24" s="25"/>
      <c r="T24" s="19"/>
    </row>
    <row r="25" spans="1:20" s="107" customFormat="1" ht="15" customHeight="1">
      <c r="A25" s="120"/>
      <c r="B25" s="24"/>
      <c r="C25" s="25"/>
      <c r="J25" s="95">
        <v>2009</v>
      </c>
      <c r="K25" s="81">
        <v>4335876000</v>
      </c>
      <c r="L25" s="71">
        <f t="shared" si="7"/>
        <v>0.10322756300465938</v>
      </c>
      <c r="M25" s="73">
        <v>0</v>
      </c>
      <c r="N25" s="71">
        <f t="shared" si="8"/>
        <v>0</v>
      </c>
      <c r="O25" s="73">
        <v>67283000</v>
      </c>
      <c r="P25" s="71">
        <f t="shared" si="9"/>
        <v>0.0016018585682898902</v>
      </c>
      <c r="Q25" s="47">
        <v>55000</v>
      </c>
      <c r="R25" s="72">
        <f t="shared" si="10"/>
        <v>1.3094276601213378E-06</v>
      </c>
      <c r="S25" s="25"/>
      <c r="T25" s="19"/>
    </row>
    <row r="26" spans="1:20" s="107" customFormat="1" ht="15" customHeight="1">
      <c r="A26" s="120"/>
      <c r="B26" s="24"/>
      <c r="C26" s="25"/>
      <c r="D26" s="19"/>
      <c r="J26" s="95">
        <v>2010</v>
      </c>
      <c r="K26" s="81">
        <v>4485050000</v>
      </c>
      <c r="L26" s="71">
        <f t="shared" si="7"/>
        <v>0.09930991340139238</v>
      </c>
      <c r="M26" s="73">
        <v>0</v>
      </c>
      <c r="N26" s="71">
        <f t="shared" si="8"/>
        <v>0</v>
      </c>
      <c r="O26" s="73">
        <v>24738000</v>
      </c>
      <c r="P26" s="71">
        <f t="shared" si="9"/>
        <v>0.0005477594759754394</v>
      </c>
      <c r="Q26" s="47">
        <v>150000</v>
      </c>
      <c r="R26" s="72">
        <f t="shared" si="10"/>
        <v>3.3213647585219467E-06</v>
      </c>
      <c r="S26" s="25"/>
      <c r="T26" s="19"/>
    </row>
    <row r="27" spans="1:20" s="107" customFormat="1" ht="15" customHeight="1">
      <c r="A27" s="120"/>
      <c r="B27" s="24"/>
      <c r="C27" s="25"/>
      <c r="D27" s="19"/>
      <c r="G27" s="25"/>
      <c r="H27" s="41"/>
      <c r="I27" s="25"/>
      <c r="J27" s="41"/>
      <c r="K27" s="25"/>
      <c r="L27" s="41"/>
      <c r="M27" s="25"/>
      <c r="N27" s="41"/>
      <c r="O27" s="25"/>
      <c r="P27" s="19"/>
      <c r="Q27" s="25"/>
      <c r="R27" s="19"/>
      <c r="S27" s="25"/>
      <c r="T27" s="19"/>
    </row>
    <row r="28" spans="1:18" ht="15" customHeight="1" thickBot="1">
      <c r="A28" s="235"/>
      <c r="B28" s="233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37"/>
      <c r="P28" s="37"/>
      <c r="Q28" s="6"/>
      <c r="R28" s="101"/>
    </row>
    <row r="29" spans="1:18" s="190" customFormat="1" ht="15" customHeight="1" thickBot="1" thickTop="1">
      <c r="A29" s="236"/>
      <c r="B29" s="234"/>
      <c r="C29" s="102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206" t="s">
        <v>77</v>
      </c>
      <c r="P29" s="96" t="s">
        <v>2</v>
      </c>
      <c r="Q29" s="96" t="s">
        <v>78</v>
      </c>
      <c r="R29" s="109" t="s">
        <v>2</v>
      </c>
    </row>
    <row r="30" spans="1:18" s="107" customFormat="1" ht="15" customHeight="1" thickTop="1">
      <c r="A30" s="65" t="s">
        <v>9</v>
      </c>
      <c r="B30" s="47">
        <v>29430965014</v>
      </c>
      <c r="C30" s="24">
        <v>809621684</v>
      </c>
      <c r="D30" s="71">
        <f aca="true" t="shared" si="11" ref="D30:D35">C30/B30</f>
        <v>0.027509178975778453</v>
      </c>
      <c r="E30" s="24">
        <v>18503741367</v>
      </c>
      <c r="F30" s="60">
        <f aca="true" t="shared" si="12" ref="F30:F35">E30/B30</f>
        <v>0.6287167735817689</v>
      </c>
      <c r="G30" s="24">
        <v>8205884753</v>
      </c>
      <c r="H30" s="60">
        <f aca="true" t="shared" si="13" ref="H30:H35">G30/B30</f>
        <v>0.2788180662474556</v>
      </c>
      <c r="I30" s="24">
        <v>1421382300</v>
      </c>
      <c r="J30" s="71">
        <f aca="true" t="shared" si="14" ref="J30:J35">I30/B30</f>
        <v>0.04829547041097237</v>
      </c>
      <c r="K30" s="24">
        <v>266022528</v>
      </c>
      <c r="L30" s="71">
        <f aca="true" t="shared" si="15" ref="L30:L35">K30/B30</f>
        <v>0.009038865286050114</v>
      </c>
      <c r="M30" s="24">
        <v>80635009</v>
      </c>
      <c r="N30" s="71">
        <f aca="true" t="shared" si="16" ref="N30:N35">M30/B30</f>
        <v>0.002739801734725408</v>
      </c>
      <c r="O30" s="97"/>
      <c r="P30" s="97"/>
      <c r="Q30" s="84">
        <v>0</v>
      </c>
      <c r="R30" s="71">
        <f aca="true" t="shared" si="17" ref="R30:R39">Q30/B30</f>
        <v>0</v>
      </c>
    </row>
    <row r="31" spans="1:18" s="107" customFormat="1" ht="15" customHeight="1">
      <c r="A31" s="65" t="s">
        <v>10</v>
      </c>
      <c r="B31" s="61">
        <v>30047828081</v>
      </c>
      <c r="C31" s="73">
        <v>785768729</v>
      </c>
      <c r="D31" s="71">
        <f t="shared" si="11"/>
        <v>0.02615059986637974</v>
      </c>
      <c r="E31" s="73">
        <v>16918093099</v>
      </c>
      <c r="F31" s="60">
        <f t="shared" si="12"/>
        <v>0.5630388011204622</v>
      </c>
      <c r="G31" s="73">
        <v>10423787188</v>
      </c>
      <c r="H31" s="60">
        <f t="shared" si="13"/>
        <v>0.3469065105105292</v>
      </c>
      <c r="I31" s="73">
        <v>1436212525</v>
      </c>
      <c r="J31" s="71">
        <f t="shared" si="14"/>
        <v>0.047797548665693856</v>
      </c>
      <c r="K31" s="73">
        <v>259668806</v>
      </c>
      <c r="L31" s="71">
        <f t="shared" si="15"/>
        <v>0.00864184943084772</v>
      </c>
      <c r="M31" s="73">
        <v>88019574</v>
      </c>
      <c r="N31" s="71">
        <f t="shared" si="16"/>
        <v>0.0029293156817433003</v>
      </c>
      <c r="O31" s="79"/>
      <c r="P31" s="79"/>
      <c r="Q31" s="61">
        <v>0</v>
      </c>
      <c r="R31" s="71">
        <f t="shared" si="17"/>
        <v>0</v>
      </c>
    </row>
    <row r="32" spans="1:18" s="107" customFormat="1" ht="15" customHeight="1">
      <c r="A32" s="65" t="s">
        <v>11</v>
      </c>
      <c r="B32" s="61">
        <v>32952499384</v>
      </c>
      <c r="C32" s="73">
        <v>733475982</v>
      </c>
      <c r="D32" s="71">
        <f t="shared" si="11"/>
        <v>0.02225858419577537</v>
      </c>
      <c r="E32" s="73">
        <v>19729306895</v>
      </c>
      <c r="F32" s="60">
        <f t="shared" si="12"/>
        <v>0.5987195892211901</v>
      </c>
      <c r="G32" s="73">
        <v>10071220732</v>
      </c>
      <c r="H32" s="80">
        <f t="shared" si="13"/>
        <v>0.3056284324487403</v>
      </c>
      <c r="I32" s="81">
        <v>1661305689</v>
      </c>
      <c r="J32" s="71">
        <f t="shared" si="14"/>
        <v>0.050415164860200035</v>
      </c>
      <c r="K32" s="73">
        <v>623896796</v>
      </c>
      <c r="L32" s="71">
        <f t="shared" si="15"/>
        <v>0.018933216225259425</v>
      </c>
      <c r="M32" s="73">
        <v>88529692</v>
      </c>
      <c r="N32" s="71">
        <f t="shared" si="16"/>
        <v>0.0026865850437732004</v>
      </c>
      <c r="O32" s="79"/>
      <c r="P32" s="79"/>
      <c r="Q32" s="61">
        <v>0</v>
      </c>
      <c r="R32" s="71">
        <f t="shared" si="17"/>
        <v>0</v>
      </c>
    </row>
    <row r="33" spans="1:18" s="107" customFormat="1" ht="15" customHeight="1">
      <c r="A33" s="65" t="s">
        <v>41</v>
      </c>
      <c r="B33" s="61">
        <v>33499268923</v>
      </c>
      <c r="C33" s="73">
        <v>707217984</v>
      </c>
      <c r="D33" s="71">
        <f t="shared" si="11"/>
        <v>0.021111445316182312</v>
      </c>
      <c r="E33" s="73">
        <v>21597368013</v>
      </c>
      <c r="F33" s="80">
        <f t="shared" si="12"/>
        <v>0.6447116222936923</v>
      </c>
      <c r="G33" s="81">
        <v>8488782623</v>
      </c>
      <c r="H33" s="80">
        <f t="shared" si="13"/>
        <v>0.25340202625054165</v>
      </c>
      <c r="I33" s="81">
        <v>1931119689</v>
      </c>
      <c r="J33" s="71">
        <f t="shared" si="14"/>
        <v>0.05764662188416081</v>
      </c>
      <c r="K33" s="73">
        <v>653853885</v>
      </c>
      <c r="L33" s="71">
        <f t="shared" si="15"/>
        <v>0.019518452372883743</v>
      </c>
      <c r="M33" s="73">
        <v>100194030</v>
      </c>
      <c r="N33" s="71">
        <f t="shared" si="16"/>
        <v>0.0029909318388500286</v>
      </c>
      <c r="O33" s="79"/>
      <c r="P33" s="79"/>
      <c r="Q33" s="61">
        <v>0</v>
      </c>
      <c r="R33" s="71">
        <f t="shared" si="17"/>
        <v>0</v>
      </c>
    </row>
    <row r="34" spans="1:18" s="107" customFormat="1" ht="15" customHeight="1">
      <c r="A34" s="65" t="s">
        <v>45</v>
      </c>
      <c r="B34" s="61">
        <v>35286000000</v>
      </c>
      <c r="C34" s="73">
        <v>748365340</v>
      </c>
      <c r="D34" s="71">
        <f t="shared" si="11"/>
        <v>0.021208562602731962</v>
      </c>
      <c r="E34" s="73">
        <v>23361471987</v>
      </c>
      <c r="F34" s="80">
        <f t="shared" si="12"/>
        <v>0.6620606469137902</v>
      </c>
      <c r="G34" s="81">
        <v>8096081133</v>
      </c>
      <c r="H34" s="80">
        <f t="shared" si="13"/>
        <v>0.22944173703451795</v>
      </c>
      <c r="I34" s="81">
        <v>2213760646</v>
      </c>
      <c r="J34" s="71">
        <f t="shared" si="14"/>
        <v>0.06273764796236468</v>
      </c>
      <c r="K34" s="73">
        <v>695171850</v>
      </c>
      <c r="L34" s="71">
        <f t="shared" si="15"/>
        <v>0.019701066995408942</v>
      </c>
      <c r="M34" s="73">
        <v>111659436</v>
      </c>
      <c r="N34" s="71">
        <f t="shared" si="16"/>
        <v>0.003164411834721986</v>
      </c>
      <c r="O34" s="79"/>
      <c r="P34" s="79"/>
      <c r="Q34" s="61">
        <v>0</v>
      </c>
      <c r="R34" s="71">
        <f t="shared" si="17"/>
        <v>0</v>
      </c>
    </row>
    <row r="35" spans="1:18" s="107" customFormat="1" ht="15" customHeight="1">
      <c r="A35" s="65" t="s">
        <v>48</v>
      </c>
      <c r="B35" s="61">
        <v>37680668000</v>
      </c>
      <c r="C35" s="73">
        <v>786561000</v>
      </c>
      <c r="D35" s="71">
        <f t="shared" si="11"/>
        <v>0.020874391080327983</v>
      </c>
      <c r="E35" s="73">
        <v>25779647000</v>
      </c>
      <c r="F35" s="80">
        <f t="shared" si="12"/>
        <v>0.6841610928978223</v>
      </c>
      <c r="G35" s="81">
        <v>8005181000</v>
      </c>
      <c r="H35" s="80">
        <f t="shared" si="13"/>
        <v>0.21244795872514788</v>
      </c>
      <c r="I35" s="81">
        <v>2256320000</v>
      </c>
      <c r="J35" s="71">
        <f t="shared" si="14"/>
        <v>0.05988004246633844</v>
      </c>
      <c r="K35" s="73">
        <v>658358000</v>
      </c>
      <c r="L35" s="71">
        <f t="shared" si="15"/>
        <v>0.01747203632377218</v>
      </c>
      <c r="M35" s="73">
        <v>130870000</v>
      </c>
      <c r="N35" s="71">
        <f t="shared" si="16"/>
        <v>0.0034731337565459294</v>
      </c>
      <c r="O35" s="79"/>
      <c r="P35" s="79"/>
      <c r="Q35" s="61">
        <v>0</v>
      </c>
      <c r="R35" s="71">
        <f t="shared" si="17"/>
        <v>0</v>
      </c>
    </row>
    <row r="36" spans="1:18" s="107" customFormat="1" ht="15" customHeight="1">
      <c r="A36" s="65" t="s">
        <v>59</v>
      </c>
      <c r="B36" s="81">
        <v>41392562000</v>
      </c>
      <c r="C36" s="61">
        <v>967268000</v>
      </c>
      <c r="D36" s="71">
        <f>C36/B36</f>
        <v>0.023368159719130213</v>
      </c>
      <c r="E36" s="73">
        <v>26436539000</v>
      </c>
      <c r="F36" s="80">
        <f>E36/B36</f>
        <v>0.6386784901113394</v>
      </c>
      <c r="G36" s="81">
        <v>7595418000</v>
      </c>
      <c r="H36" s="80">
        <f>G36/B36</f>
        <v>0.18349717033702817</v>
      </c>
      <c r="I36" s="81">
        <v>2118712000</v>
      </c>
      <c r="J36" s="71">
        <f>I36/B36</f>
        <v>0.05118581449488437</v>
      </c>
      <c r="K36" s="73">
        <v>3849793000</v>
      </c>
      <c r="L36" s="71">
        <f>K36/B36</f>
        <v>0.09300687886872043</v>
      </c>
      <c r="M36" s="73">
        <v>131457000</v>
      </c>
      <c r="N36" s="71">
        <f>M36/B36</f>
        <v>0.0031758604359884753</v>
      </c>
      <c r="O36" s="79"/>
      <c r="P36" s="79"/>
      <c r="Q36" s="61">
        <v>0</v>
      </c>
      <c r="R36" s="71">
        <f t="shared" si="17"/>
        <v>0</v>
      </c>
    </row>
    <row r="37" spans="1:18" s="107" customFormat="1" ht="15" customHeight="1">
      <c r="A37" s="65" t="s">
        <v>57</v>
      </c>
      <c r="B37" s="81">
        <v>40658337000</v>
      </c>
      <c r="C37" s="61">
        <v>748633000</v>
      </c>
      <c r="D37" s="71">
        <f>C37/B37</f>
        <v>0.018412779647136085</v>
      </c>
      <c r="E37" s="73">
        <v>28229805000</v>
      </c>
      <c r="F37" s="80">
        <f>E37/B37</f>
        <v>0.6943177484115989</v>
      </c>
      <c r="G37" s="81">
        <v>840689000</v>
      </c>
      <c r="H37" s="80">
        <f>G37/B37</f>
        <v>0.02067691553641262</v>
      </c>
      <c r="I37" s="81">
        <v>1761229000</v>
      </c>
      <c r="J37" s="71">
        <f>I37/B37</f>
        <v>0.043317782525143615</v>
      </c>
      <c r="K37" s="73">
        <v>4488531000</v>
      </c>
      <c r="L37" s="71">
        <f>K37/B37</f>
        <v>0.11039632535880649</v>
      </c>
      <c r="M37" s="73">
        <v>207946000</v>
      </c>
      <c r="N37" s="71">
        <f>M37/B37</f>
        <v>0.005114473816280287</v>
      </c>
      <c r="O37" s="61">
        <v>4330386000</v>
      </c>
      <c r="P37" s="71">
        <f>O37/B37</f>
        <v>0.10650671718324338</v>
      </c>
      <c r="Q37" s="61">
        <v>5831000</v>
      </c>
      <c r="R37" s="71">
        <f t="shared" si="17"/>
        <v>0.00014341462121286467</v>
      </c>
    </row>
    <row r="38" spans="1:18" s="107" customFormat="1" ht="15" customHeight="1">
      <c r="A38" s="65" t="s">
        <v>80</v>
      </c>
      <c r="B38" s="73">
        <f>C38+E38+G38+I38+K38+M38+O38+Q38+I51+K51+M51+O51+Q51</f>
        <v>42068151000</v>
      </c>
      <c r="C38" s="61">
        <v>657439000</v>
      </c>
      <c r="D38" s="71">
        <f>C38/B38</f>
        <v>0.015627950940843585</v>
      </c>
      <c r="E38" s="73">
        <v>28766814000</v>
      </c>
      <c r="F38" s="80">
        <f>E38/B38</f>
        <v>0.6838145560521545</v>
      </c>
      <c r="G38" s="81">
        <v>158897000</v>
      </c>
      <c r="H38" s="80">
        <f>G38/B38</f>
        <v>0.003777132966932633</v>
      </c>
      <c r="I38" s="81">
        <v>1663294000</v>
      </c>
      <c r="J38" s="71">
        <f>I38/B38</f>
        <v>0.03953808190904326</v>
      </c>
      <c r="K38" s="73">
        <v>4865603000</v>
      </c>
      <c r="L38" s="71">
        <f>K38/B38</f>
        <v>0.11566001557805572</v>
      </c>
      <c r="M38" s="73">
        <v>229796000</v>
      </c>
      <c r="N38" s="71">
        <f>M38/B38</f>
        <v>0.005462469695898924</v>
      </c>
      <c r="O38" s="61">
        <v>4857902000</v>
      </c>
      <c r="P38" s="71">
        <f>O38/B38</f>
        <v>0.11547695547636501</v>
      </c>
      <c r="Q38" s="61">
        <v>13813000</v>
      </c>
      <c r="R38" s="71">
        <f t="shared" si="17"/>
        <v>0.00032834816058352554</v>
      </c>
    </row>
    <row r="39" spans="1:18" s="107" customFormat="1" ht="15" customHeight="1">
      <c r="A39" s="65" t="s">
        <v>79</v>
      </c>
      <c r="B39" s="73">
        <f>C39+E39+G39+I39+K39+M39+O39+Q39+I52+K52+M52+O52+Q52</f>
        <v>45162158000</v>
      </c>
      <c r="C39" s="61">
        <v>760458000</v>
      </c>
      <c r="D39" s="71">
        <f>C39/B39</f>
        <v>0.016838389343573883</v>
      </c>
      <c r="E39" s="73">
        <v>31147261000</v>
      </c>
      <c r="F39" s="80">
        <f>E39/B39</f>
        <v>0.6896761000659003</v>
      </c>
      <c r="G39" s="81">
        <v>92838000</v>
      </c>
      <c r="H39" s="80">
        <f>G39/B39</f>
        <v>0.002055659076344403</v>
      </c>
      <c r="I39" s="81">
        <v>1839027000</v>
      </c>
      <c r="J39" s="71">
        <f>I39/B39</f>
        <v>0.0407205297851356</v>
      </c>
      <c r="K39" s="73">
        <v>5547355000</v>
      </c>
      <c r="L39" s="71">
        <f>K39/B39</f>
        <v>0.12283192933340342</v>
      </c>
      <c r="M39" s="73">
        <v>305895000</v>
      </c>
      <c r="N39" s="71">
        <f>M39/B39</f>
        <v>0.0067732591520538055</v>
      </c>
      <c r="O39" s="61">
        <v>4592358000</v>
      </c>
      <c r="P39" s="71">
        <f>O39/B39</f>
        <v>0.10168597346477554</v>
      </c>
      <c r="Q39" s="61">
        <v>8182000</v>
      </c>
      <c r="R39" s="71">
        <f t="shared" si="17"/>
        <v>0.00018116937636151044</v>
      </c>
    </row>
    <row r="40" spans="1:16" s="107" customFormat="1" ht="15" customHeight="1">
      <c r="A40" s="120"/>
      <c r="B40" s="25"/>
      <c r="C40" s="25"/>
      <c r="D40" s="41"/>
      <c r="E40" s="25"/>
      <c r="F40" s="19"/>
      <c r="G40" s="25"/>
      <c r="H40" s="19"/>
      <c r="I40" s="25"/>
      <c r="J40" s="41"/>
      <c r="K40" s="25"/>
      <c r="L40" s="41"/>
      <c r="M40" s="25"/>
      <c r="N40" s="41"/>
      <c r="O40" s="25"/>
      <c r="P40" s="42"/>
    </row>
    <row r="41" spans="1:18" s="107" customFormat="1" ht="15" customHeight="1" thickBot="1">
      <c r="A41" s="153"/>
      <c r="I41" s="34"/>
      <c r="J41" s="5"/>
      <c r="K41" s="5"/>
      <c r="L41" s="5"/>
      <c r="M41" s="5"/>
      <c r="N41" s="5"/>
      <c r="O41" s="139"/>
      <c r="P41" s="139"/>
      <c r="Q41" s="139"/>
      <c r="R41" s="140"/>
    </row>
    <row r="42" spans="1:18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F42" s="181"/>
      <c r="G42" s="181"/>
      <c r="I42" s="96" t="s">
        <v>37</v>
      </c>
      <c r="J42" s="109" t="s">
        <v>2</v>
      </c>
      <c r="K42" s="96" t="s">
        <v>19</v>
      </c>
      <c r="L42" s="109" t="s">
        <v>2</v>
      </c>
      <c r="M42" s="96" t="s">
        <v>26</v>
      </c>
      <c r="N42" s="102" t="s">
        <v>2</v>
      </c>
      <c r="O42" s="96" t="s">
        <v>30</v>
      </c>
      <c r="P42" s="96" t="s">
        <v>2</v>
      </c>
      <c r="Q42" s="96" t="s">
        <v>34</v>
      </c>
      <c r="R42" s="96" t="s">
        <v>2</v>
      </c>
    </row>
    <row r="43" spans="1:18" s="105" customFormat="1" ht="15" customHeight="1" thickTop="1">
      <c r="A43" s="65" t="s">
        <v>23</v>
      </c>
      <c r="B43" s="103">
        <f aca="true" t="shared" si="18" ref="B43:B52">B4-B30</f>
        <v>1306822047</v>
      </c>
      <c r="C43" s="71">
        <f aca="true" t="shared" si="19" ref="C43:C52">B43/B30</f>
        <v>0.044402962878667365</v>
      </c>
      <c r="D43" s="105">
        <v>2001</v>
      </c>
      <c r="E43" s="61">
        <v>0</v>
      </c>
      <c r="F43" s="120"/>
      <c r="G43" s="44"/>
      <c r="H43" s="105">
        <v>2001</v>
      </c>
      <c r="I43" s="83">
        <v>111824622</v>
      </c>
      <c r="J43" s="74">
        <f aca="true" t="shared" si="20" ref="J43:J52">I43/B30</f>
        <v>0.0037995567575445184</v>
      </c>
      <c r="K43" s="83">
        <v>0</v>
      </c>
      <c r="L43" s="74">
        <f aca="true" t="shared" si="21" ref="L43:L52">K43/B30</f>
        <v>0</v>
      </c>
      <c r="M43" s="84">
        <v>31822751</v>
      </c>
      <c r="N43" s="74">
        <f aca="true" t="shared" si="22" ref="N43:N52">M43/B30</f>
        <v>0.0010812676711369218</v>
      </c>
      <c r="O43" s="77"/>
      <c r="P43" s="126">
        <f aca="true" t="shared" si="23" ref="P43:P52">O43/B30</f>
        <v>0</v>
      </c>
      <c r="Q43" s="77"/>
      <c r="R43" s="126">
        <f aca="true" t="shared" si="24" ref="R43:R52">Q43/B30</f>
        <v>0</v>
      </c>
    </row>
    <row r="44" spans="1:18" s="105" customFormat="1" ht="15" customHeight="1">
      <c r="A44" s="65" t="s">
        <v>21</v>
      </c>
      <c r="B44" s="103">
        <f t="shared" si="18"/>
        <v>1426024688</v>
      </c>
      <c r="C44" s="71">
        <f t="shared" si="19"/>
        <v>0.04745849464247006</v>
      </c>
      <c r="D44" s="105">
        <v>2002</v>
      </c>
      <c r="E44" s="61">
        <v>0</v>
      </c>
      <c r="F44" s="120"/>
      <c r="G44" s="44"/>
      <c r="H44" s="105">
        <v>2002</v>
      </c>
      <c r="I44" s="81">
        <v>0</v>
      </c>
      <c r="J44" s="74">
        <f t="shared" si="20"/>
        <v>0</v>
      </c>
      <c r="K44" s="81">
        <v>0</v>
      </c>
      <c r="L44" s="74">
        <f t="shared" si="21"/>
        <v>0</v>
      </c>
      <c r="M44" s="61">
        <v>141278160</v>
      </c>
      <c r="N44" s="74">
        <f t="shared" si="22"/>
        <v>0.004701776102391033</v>
      </c>
      <c r="O44" s="47"/>
      <c r="P44" s="72">
        <f t="shared" si="23"/>
        <v>0</v>
      </c>
      <c r="Q44" s="47"/>
      <c r="R44" s="72">
        <f t="shared" si="24"/>
        <v>0</v>
      </c>
    </row>
    <row r="45" spans="1:18" s="105" customFormat="1" ht="15" customHeight="1">
      <c r="A45" s="65" t="s">
        <v>22</v>
      </c>
      <c r="B45" s="103">
        <f t="shared" si="18"/>
        <v>1064294152</v>
      </c>
      <c r="C45" s="71">
        <f t="shared" si="19"/>
        <v>0.032297827839935116</v>
      </c>
      <c r="D45" s="105">
        <v>2003</v>
      </c>
      <c r="E45" s="61">
        <v>0</v>
      </c>
      <c r="F45" s="120"/>
      <c r="G45" s="44"/>
      <c r="H45" s="105">
        <v>2003</v>
      </c>
      <c r="I45" s="81">
        <v>0</v>
      </c>
      <c r="J45" s="74">
        <f t="shared" si="20"/>
        <v>0</v>
      </c>
      <c r="K45" s="81">
        <v>0</v>
      </c>
      <c r="L45" s="74">
        <f t="shared" si="21"/>
        <v>0</v>
      </c>
      <c r="M45" s="61">
        <v>43763598</v>
      </c>
      <c r="N45" s="74">
        <f t="shared" si="22"/>
        <v>0.0013280812933191132</v>
      </c>
      <c r="O45" s="47"/>
      <c r="P45" s="72">
        <f t="shared" si="23"/>
        <v>0</v>
      </c>
      <c r="Q45" s="47"/>
      <c r="R45" s="72">
        <f t="shared" si="24"/>
        <v>0</v>
      </c>
    </row>
    <row r="46" spans="1:18" s="105" customFormat="1" ht="15" customHeight="1">
      <c r="A46" s="65" t="s">
        <v>29</v>
      </c>
      <c r="B46" s="103">
        <f t="shared" si="18"/>
        <v>898576961</v>
      </c>
      <c r="C46" s="71">
        <f t="shared" si="19"/>
        <v>0.026823778246188923</v>
      </c>
      <c r="D46" s="105">
        <v>2004</v>
      </c>
      <c r="E46" s="61">
        <v>0</v>
      </c>
      <c r="F46" s="120"/>
      <c r="G46" s="44"/>
      <c r="H46" s="105">
        <v>2004</v>
      </c>
      <c r="I46" s="81">
        <v>0</v>
      </c>
      <c r="J46" s="74">
        <f t="shared" si="20"/>
        <v>0</v>
      </c>
      <c r="K46" s="81">
        <v>1202984</v>
      </c>
      <c r="L46" s="74">
        <f t="shared" si="21"/>
        <v>3.591075383660247E-05</v>
      </c>
      <c r="M46" s="61">
        <v>19529715</v>
      </c>
      <c r="N46" s="74">
        <f t="shared" si="22"/>
        <v>0.0005829892898525689</v>
      </c>
      <c r="O46" s="47"/>
      <c r="P46" s="72">
        <f t="shared" si="23"/>
        <v>0</v>
      </c>
      <c r="Q46" s="47"/>
      <c r="R46" s="72">
        <f t="shared" si="24"/>
        <v>0</v>
      </c>
    </row>
    <row r="47" spans="1:18" s="105" customFormat="1" ht="15" customHeight="1">
      <c r="A47" s="65" t="s">
        <v>42</v>
      </c>
      <c r="B47" s="103">
        <f t="shared" si="18"/>
        <v>409000000</v>
      </c>
      <c r="C47" s="71">
        <f t="shared" si="19"/>
        <v>0.011590999263163862</v>
      </c>
      <c r="D47" s="105">
        <v>2005</v>
      </c>
      <c r="E47" s="61">
        <v>0</v>
      </c>
      <c r="F47" s="120"/>
      <c r="G47" s="44"/>
      <c r="H47" s="105">
        <v>2005</v>
      </c>
      <c r="I47" s="81">
        <v>0</v>
      </c>
      <c r="J47" s="74">
        <f t="shared" si="20"/>
        <v>0</v>
      </c>
      <c r="K47" s="81">
        <v>1817092</v>
      </c>
      <c r="L47" s="74">
        <f t="shared" si="21"/>
        <v>5.1496117440344616E-05</v>
      </c>
      <c r="M47" s="61">
        <v>58592938</v>
      </c>
      <c r="N47" s="74">
        <f t="shared" si="22"/>
        <v>0.001660515161820552</v>
      </c>
      <c r="O47" s="47"/>
      <c r="P47" s="72">
        <f t="shared" si="23"/>
        <v>0</v>
      </c>
      <c r="Q47" s="47"/>
      <c r="R47" s="72">
        <f t="shared" si="24"/>
        <v>0</v>
      </c>
    </row>
    <row r="48" spans="1:18" s="105" customFormat="1" ht="15" customHeight="1">
      <c r="A48" s="65" t="s">
        <v>46</v>
      </c>
      <c r="B48" s="103">
        <f t="shared" si="18"/>
        <v>609674000</v>
      </c>
      <c r="C48" s="71">
        <f t="shared" si="19"/>
        <v>0.01618002101236634</v>
      </c>
      <c r="D48" s="105">
        <v>2006</v>
      </c>
      <c r="E48" s="61">
        <v>0</v>
      </c>
      <c r="F48" s="120"/>
      <c r="G48" s="44"/>
      <c r="H48" s="105">
        <v>2006</v>
      </c>
      <c r="I48" s="81">
        <v>0</v>
      </c>
      <c r="J48" s="74">
        <f t="shared" si="20"/>
        <v>0</v>
      </c>
      <c r="K48" s="81">
        <v>3000000</v>
      </c>
      <c r="L48" s="74">
        <f t="shared" si="21"/>
        <v>7.961642293602651E-05</v>
      </c>
      <c r="M48" s="61">
        <v>40731000</v>
      </c>
      <c r="N48" s="74">
        <f t="shared" si="22"/>
        <v>0.0010809521742024318</v>
      </c>
      <c r="O48" s="47"/>
      <c r="P48" s="72">
        <f t="shared" si="23"/>
        <v>0</v>
      </c>
      <c r="Q48" s="47"/>
      <c r="R48" s="72">
        <f t="shared" si="24"/>
        <v>0</v>
      </c>
    </row>
    <row r="49" spans="1:18" s="105" customFormat="1" ht="15" customHeight="1">
      <c r="A49" s="65" t="s">
        <v>49</v>
      </c>
      <c r="B49" s="103">
        <f t="shared" si="18"/>
        <v>-39540000</v>
      </c>
      <c r="C49" s="71">
        <f t="shared" si="19"/>
        <v>-0.0009552440846739566</v>
      </c>
      <c r="D49" s="105">
        <v>2007</v>
      </c>
      <c r="E49" s="61">
        <v>0</v>
      </c>
      <c r="F49" s="120"/>
      <c r="G49" s="44"/>
      <c r="H49" s="105">
        <v>2007</v>
      </c>
      <c r="I49" s="81">
        <v>0</v>
      </c>
      <c r="J49" s="74">
        <f t="shared" si="20"/>
        <v>0</v>
      </c>
      <c r="K49" s="81">
        <v>3000000</v>
      </c>
      <c r="L49" s="74">
        <f t="shared" si="21"/>
        <v>7.247678942898002E-05</v>
      </c>
      <c r="M49" s="61">
        <v>230374000</v>
      </c>
      <c r="N49" s="74">
        <f t="shared" si="22"/>
        <v>0.0055655892959706145</v>
      </c>
      <c r="O49" s="47"/>
      <c r="P49" s="72">
        <f t="shared" si="23"/>
        <v>0</v>
      </c>
      <c r="Q49" s="47"/>
      <c r="R49" s="72">
        <f t="shared" si="24"/>
        <v>0</v>
      </c>
    </row>
    <row r="50" spans="1:18" s="105" customFormat="1" ht="15" customHeight="1">
      <c r="A50" s="65" t="s">
        <v>51</v>
      </c>
      <c r="B50" s="103">
        <f t="shared" si="18"/>
        <v>-789359000</v>
      </c>
      <c r="C50" s="71">
        <f t="shared" si="19"/>
        <v>-0.019414443832269875</v>
      </c>
      <c r="D50" s="105">
        <v>2008</v>
      </c>
      <c r="E50" s="61">
        <v>0</v>
      </c>
      <c r="F50" s="120"/>
      <c r="G50" s="44"/>
      <c r="H50" s="105">
        <v>2008</v>
      </c>
      <c r="I50" s="81">
        <v>0</v>
      </c>
      <c r="J50" s="74">
        <f t="shared" si="20"/>
        <v>0</v>
      </c>
      <c r="K50" s="81">
        <v>1126000</v>
      </c>
      <c r="L50" s="74">
        <f t="shared" si="21"/>
        <v>2.769419713354238E-05</v>
      </c>
      <c r="M50" s="61">
        <v>44161000</v>
      </c>
      <c r="N50" s="74">
        <f t="shared" si="22"/>
        <v>0.0010861487030322957</v>
      </c>
      <c r="O50" s="47"/>
      <c r="P50" s="72">
        <f t="shared" si="23"/>
        <v>0</v>
      </c>
      <c r="Q50" s="47"/>
      <c r="R50" s="72">
        <f t="shared" si="24"/>
        <v>0</v>
      </c>
    </row>
    <row r="51" spans="1:18" s="105" customFormat="1" ht="15" customHeight="1">
      <c r="A51" s="65" t="s">
        <v>58</v>
      </c>
      <c r="B51" s="103">
        <f t="shared" si="18"/>
        <v>-65067000</v>
      </c>
      <c r="C51" s="71">
        <f t="shared" si="19"/>
        <v>-0.001546704536645787</v>
      </c>
      <c r="D51" s="105">
        <v>2009</v>
      </c>
      <c r="E51" s="61">
        <v>29004000</v>
      </c>
      <c r="F51" s="120"/>
      <c r="G51" s="44"/>
      <c r="H51" s="105">
        <v>2009</v>
      </c>
      <c r="I51" s="81">
        <v>0</v>
      </c>
      <c r="J51" s="74">
        <f t="shared" si="20"/>
        <v>0</v>
      </c>
      <c r="K51" s="81">
        <v>788000</v>
      </c>
      <c r="L51" s="74">
        <f t="shared" si="21"/>
        <v>1.873151021065794E-05</v>
      </c>
      <c r="M51" s="61">
        <v>824801000</v>
      </c>
      <c r="N51" s="74">
        <f t="shared" si="22"/>
        <v>0.019606305016828526</v>
      </c>
      <c r="O51" s="47">
        <v>29004000</v>
      </c>
      <c r="P51" s="72">
        <f t="shared" si="23"/>
        <v>0.0006894526930836585</v>
      </c>
      <c r="Q51" s="47"/>
      <c r="R51" s="72">
        <f t="shared" si="24"/>
        <v>0</v>
      </c>
    </row>
    <row r="52" spans="1:18" s="107" customFormat="1" ht="15" customHeight="1">
      <c r="A52" s="65" t="s">
        <v>60</v>
      </c>
      <c r="B52" s="103">
        <f t="shared" si="18"/>
        <v>0</v>
      </c>
      <c r="C52" s="71">
        <f t="shared" si="19"/>
        <v>0</v>
      </c>
      <c r="D52" s="105">
        <v>2010</v>
      </c>
      <c r="E52" s="61">
        <v>15150000</v>
      </c>
      <c r="F52" s="120"/>
      <c r="G52" s="23"/>
      <c r="H52" s="105">
        <v>2010</v>
      </c>
      <c r="I52" s="81">
        <v>0</v>
      </c>
      <c r="J52" s="74">
        <f t="shared" si="20"/>
        <v>0</v>
      </c>
      <c r="K52" s="81">
        <v>3000000</v>
      </c>
      <c r="L52" s="74">
        <f t="shared" si="21"/>
        <v>6.642729517043893E-05</v>
      </c>
      <c r="M52" s="61">
        <v>830634000</v>
      </c>
      <c r="N52" s="74">
        <f t="shared" si="22"/>
        <v>0.01839225663220079</v>
      </c>
      <c r="O52" s="47">
        <v>15150000</v>
      </c>
      <c r="P52" s="72">
        <f t="shared" si="23"/>
        <v>0.0003354578406107166</v>
      </c>
      <c r="Q52" s="47">
        <v>20000000</v>
      </c>
      <c r="R52" s="72">
        <f t="shared" si="24"/>
        <v>0.0004428486344695929</v>
      </c>
    </row>
    <row r="53" spans="1:6" s="107" customFormat="1" ht="12">
      <c r="A53" s="153"/>
      <c r="F53" s="23"/>
    </row>
    <row r="54" s="107" customFormat="1" ht="12">
      <c r="A54" s="153"/>
    </row>
  </sheetData>
  <sheetProtection/>
  <mergeCells count="2">
    <mergeCell ref="B28:B29"/>
    <mergeCell ref="A28:A29"/>
  </mergeCells>
  <printOptions/>
  <pageMargins left="0.7874015748031497" right="0.2362204724409449" top="0.5905511811023623" bottom="0.4724409448818898" header="0.3937007874015748" footer="0.1968503937007874"/>
  <pageSetup fitToHeight="1" fitToWidth="1"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F32">
      <selection activeCell="P52" sqref="P52"/>
    </sheetView>
  </sheetViews>
  <sheetFormatPr defaultColWidth="9.00390625" defaultRowHeight="13.5"/>
  <cols>
    <col min="1" max="1" width="17.87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9.25" customHeight="1">
      <c r="B1" s="121" t="s">
        <v>117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7255919218</v>
      </c>
      <c r="C4" s="22">
        <v>2673080155</v>
      </c>
      <c r="D4" s="74">
        <f aca="true" t="shared" si="0" ref="D4:D13">C4/B4</f>
        <v>0.36839993317025926</v>
      </c>
      <c r="E4" s="75">
        <v>259550</v>
      </c>
      <c r="F4" s="80">
        <f aca="true" t="shared" si="1" ref="F4:F13">E4/B4</f>
        <v>3.577079515385531E-05</v>
      </c>
      <c r="G4" s="69">
        <v>2301598321</v>
      </c>
      <c r="H4" s="74">
        <f aca="true" t="shared" si="2" ref="H4:H13">G4/B4</f>
        <v>0.3172028590520066</v>
      </c>
      <c r="I4" s="69">
        <v>885736305</v>
      </c>
      <c r="J4" s="71">
        <f aca="true" t="shared" si="3" ref="J4:J13">I4/B4</f>
        <v>0.12207086082253017</v>
      </c>
      <c r="K4" s="24">
        <v>30279762</v>
      </c>
      <c r="L4" s="71">
        <f aca="true" t="shared" si="4" ref="L4:L13">K4/B4</f>
        <v>0.004173111785049093</v>
      </c>
      <c r="M4" s="24">
        <v>79852306</v>
      </c>
      <c r="N4" s="71">
        <f aca="true" t="shared" si="5" ref="N4:N13">M4/B4</f>
        <v>0.011005126104754272</v>
      </c>
      <c r="O4" s="24"/>
      <c r="P4" s="71">
        <f>O4/B4</f>
        <v>0</v>
      </c>
    </row>
    <row r="5" spans="1:16" s="56" customFormat="1" ht="15" customHeight="1">
      <c r="A5" s="149" t="s">
        <v>10</v>
      </c>
      <c r="B5" s="13">
        <v>7322188242</v>
      </c>
      <c r="C5" s="88">
        <v>2681727996</v>
      </c>
      <c r="D5" s="74">
        <f t="shared" si="0"/>
        <v>0.36624679772880386</v>
      </c>
      <c r="E5" s="18">
        <v>213700</v>
      </c>
      <c r="F5" s="80">
        <f t="shared" si="1"/>
        <v>2.918526442330708E-05</v>
      </c>
      <c r="G5" s="81">
        <v>2254666886</v>
      </c>
      <c r="H5" s="74">
        <f t="shared" si="2"/>
        <v>0.3079225514945454</v>
      </c>
      <c r="I5" s="81">
        <v>872548000</v>
      </c>
      <c r="J5" s="71">
        <f t="shared" si="3"/>
        <v>0.11916492326639094</v>
      </c>
      <c r="K5" s="73">
        <v>29087600</v>
      </c>
      <c r="L5" s="71">
        <f t="shared" si="4"/>
        <v>0.003972528298733678</v>
      </c>
      <c r="M5" s="73">
        <v>90398351</v>
      </c>
      <c r="N5" s="71">
        <f t="shared" si="5"/>
        <v>0.012345810844014628</v>
      </c>
      <c r="O5" s="73"/>
      <c r="P5" s="71">
        <f aca="true" t="shared" si="6" ref="P5:P13">O5/B5</f>
        <v>0</v>
      </c>
    </row>
    <row r="6" spans="1:16" s="56" customFormat="1" ht="15" customHeight="1">
      <c r="A6" s="149" t="s">
        <v>11</v>
      </c>
      <c r="B6" s="13">
        <v>7700504114</v>
      </c>
      <c r="C6" s="88">
        <v>2825732791</v>
      </c>
      <c r="D6" s="74">
        <f t="shared" si="0"/>
        <v>0.36695426028831546</v>
      </c>
      <c r="E6" s="18">
        <v>216900</v>
      </c>
      <c r="F6" s="80">
        <f t="shared" si="1"/>
        <v>2.8166987094476345E-05</v>
      </c>
      <c r="G6" s="81">
        <v>2357911600</v>
      </c>
      <c r="H6" s="74">
        <f t="shared" si="2"/>
        <v>0.30620223885254066</v>
      </c>
      <c r="I6" s="81">
        <v>1129875064</v>
      </c>
      <c r="J6" s="71">
        <f t="shared" si="3"/>
        <v>0.14672741515010895</v>
      </c>
      <c r="K6" s="73">
        <v>62621285</v>
      </c>
      <c r="L6" s="71">
        <f t="shared" si="4"/>
        <v>0.008132102012146265</v>
      </c>
      <c r="M6" s="73">
        <v>125827935</v>
      </c>
      <c r="N6" s="71">
        <f t="shared" si="5"/>
        <v>0.016340220476116222</v>
      </c>
      <c r="O6" s="73"/>
      <c r="P6" s="71">
        <f t="shared" si="6"/>
        <v>0</v>
      </c>
    </row>
    <row r="7" spans="1:16" s="56" customFormat="1" ht="15" customHeight="1">
      <c r="A7" s="149" t="s">
        <v>41</v>
      </c>
      <c r="B7" s="13">
        <v>7864834472</v>
      </c>
      <c r="C7" s="88">
        <v>2978146276</v>
      </c>
      <c r="D7" s="74">
        <f t="shared" si="0"/>
        <v>0.3786661100882226</v>
      </c>
      <c r="E7" s="18">
        <v>255250</v>
      </c>
      <c r="F7" s="80">
        <f t="shared" si="1"/>
        <v>3.245459277098947E-05</v>
      </c>
      <c r="G7" s="81">
        <v>2468217353</v>
      </c>
      <c r="H7" s="74">
        <f t="shared" si="2"/>
        <v>0.3138295359917907</v>
      </c>
      <c r="I7" s="81">
        <v>1280514879</v>
      </c>
      <c r="J7" s="71">
        <f t="shared" si="3"/>
        <v>0.1628152357889828</v>
      </c>
      <c r="K7" s="73">
        <v>59916699</v>
      </c>
      <c r="L7" s="71">
        <f t="shared" si="4"/>
        <v>0.007618303883357305</v>
      </c>
      <c r="M7" s="73">
        <v>134206449</v>
      </c>
      <c r="N7" s="71">
        <f t="shared" si="5"/>
        <v>0.017064116158807315</v>
      </c>
      <c r="O7" s="73"/>
      <c r="P7" s="71">
        <f t="shared" si="6"/>
        <v>0</v>
      </c>
    </row>
    <row r="8" spans="1:16" s="56" customFormat="1" ht="15" customHeight="1">
      <c r="A8" s="149" t="s">
        <v>45</v>
      </c>
      <c r="B8" s="13">
        <v>8289440000</v>
      </c>
      <c r="C8" s="88">
        <v>3017281000</v>
      </c>
      <c r="D8" s="74">
        <f t="shared" si="0"/>
        <v>0.36399093304252156</v>
      </c>
      <c r="E8" s="18">
        <v>247000</v>
      </c>
      <c r="F8" s="80">
        <f t="shared" si="1"/>
        <v>2.979694647648092E-05</v>
      </c>
      <c r="G8" s="81">
        <v>2241388000</v>
      </c>
      <c r="H8" s="74">
        <f t="shared" si="2"/>
        <v>0.2703907622227798</v>
      </c>
      <c r="I8" s="81">
        <v>1654517000</v>
      </c>
      <c r="J8" s="71">
        <f t="shared" si="3"/>
        <v>0.19959333803007198</v>
      </c>
      <c r="K8" s="73">
        <v>315189000</v>
      </c>
      <c r="L8" s="71">
        <f t="shared" si="4"/>
        <v>0.038022954505973865</v>
      </c>
      <c r="M8" s="73">
        <v>161248000</v>
      </c>
      <c r="N8" s="71">
        <f t="shared" si="5"/>
        <v>0.019452218726476095</v>
      </c>
      <c r="O8" s="73"/>
      <c r="P8" s="71">
        <f t="shared" si="6"/>
        <v>0</v>
      </c>
    </row>
    <row r="9" spans="1:16" s="56" customFormat="1" ht="15" customHeight="1">
      <c r="A9" s="149" t="s">
        <v>48</v>
      </c>
      <c r="B9" s="13">
        <f>C9+E9+G9+I9+K9+M9+O9+I22+K22+M22+O22</f>
        <v>8956257000</v>
      </c>
      <c r="C9" s="88">
        <v>3224782000</v>
      </c>
      <c r="D9" s="74">
        <f t="shared" si="0"/>
        <v>0.3600591184464671</v>
      </c>
      <c r="E9" s="18">
        <v>221000</v>
      </c>
      <c r="F9" s="80">
        <f t="shared" si="1"/>
        <v>2.4675486645816438E-05</v>
      </c>
      <c r="G9" s="81">
        <v>2146062000</v>
      </c>
      <c r="H9" s="74">
        <f t="shared" si="2"/>
        <v>0.23961594670630823</v>
      </c>
      <c r="I9" s="81">
        <v>1933737000</v>
      </c>
      <c r="J9" s="71">
        <f t="shared" si="3"/>
        <v>0.21590905665167937</v>
      </c>
      <c r="K9" s="73">
        <v>393807000</v>
      </c>
      <c r="L9" s="71">
        <f t="shared" si="4"/>
        <v>0.04397004239605898</v>
      </c>
      <c r="M9" s="73">
        <v>440692000</v>
      </c>
      <c r="N9" s="71">
        <f t="shared" si="5"/>
        <v>0.04920493013990108</v>
      </c>
      <c r="O9" s="73"/>
      <c r="P9" s="71">
        <f t="shared" si="6"/>
        <v>0</v>
      </c>
    </row>
    <row r="10" spans="1:16" s="56" customFormat="1" ht="15" customHeight="1">
      <c r="A10" s="149" t="s">
        <v>59</v>
      </c>
      <c r="B10" s="13">
        <f>C10+E10+G10+I10+K10+M10+O10+I23+K23+M23+O23</f>
        <v>9617862000</v>
      </c>
      <c r="C10" s="88">
        <v>3261862000</v>
      </c>
      <c r="D10" s="74">
        <f t="shared" si="0"/>
        <v>0.33914626764243444</v>
      </c>
      <c r="E10" s="18">
        <v>274000</v>
      </c>
      <c r="F10" s="80">
        <f t="shared" si="1"/>
        <v>2.848865995374024E-05</v>
      </c>
      <c r="G10" s="81">
        <v>2149169000</v>
      </c>
      <c r="H10" s="74">
        <f t="shared" si="2"/>
        <v>0.22345600300773708</v>
      </c>
      <c r="I10" s="81">
        <v>2196949000</v>
      </c>
      <c r="J10" s="71">
        <f t="shared" si="3"/>
        <v>0.2284238430536849</v>
      </c>
      <c r="K10" s="73">
        <v>411076000</v>
      </c>
      <c r="L10" s="71">
        <f t="shared" si="4"/>
        <v>0.04274089189468512</v>
      </c>
      <c r="M10" s="73">
        <v>760820000</v>
      </c>
      <c r="N10" s="71">
        <f t="shared" si="5"/>
        <v>0.07910489878103887</v>
      </c>
      <c r="O10" s="73"/>
      <c r="P10" s="71">
        <f t="shared" si="6"/>
        <v>0</v>
      </c>
    </row>
    <row r="11" spans="1:16" s="56" customFormat="1" ht="15" customHeight="1">
      <c r="A11" s="149" t="s">
        <v>57</v>
      </c>
      <c r="B11" s="13">
        <f>C11+E11+G11+I11+K11+M11+O11+I24+K24+M24+O24</f>
        <v>9596375545</v>
      </c>
      <c r="C11" s="88">
        <v>2371985272</v>
      </c>
      <c r="D11" s="74">
        <f t="shared" si="0"/>
        <v>0.24717511948934467</v>
      </c>
      <c r="E11" s="18">
        <v>245250</v>
      </c>
      <c r="F11" s="80">
        <f t="shared" si="1"/>
        <v>2.5556523799006868E-05</v>
      </c>
      <c r="G11" s="81">
        <v>2300038257</v>
      </c>
      <c r="H11" s="74">
        <f t="shared" si="2"/>
        <v>0.23967780816981354</v>
      </c>
      <c r="I11" s="81">
        <v>720671328</v>
      </c>
      <c r="J11" s="71">
        <f t="shared" si="3"/>
        <v>0.07509828316123908</v>
      </c>
      <c r="K11" s="73">
        <v>419071661</v>
      </c>
      <c r="L11" s="71">
        <f t="shared" si="4"/>
        <v>0.04366978543460077</v>
      </c>
      <c r="M11" s="73">
        <v>1049674402</v>
      </c>
      <c r="N11" s="71">
        <f t="shared" si="5"/>
        <v>0.10938238057460266</v>
      </c>
      <c r="O11" s="73">
        <v>1991522959</v>
      </c>
      <c r="P11" s="71">
        <f t="shared" si="6"/>
        <v>0.20752866013436116</v>
      </c>
    </row>
    <row r="12" spans="1:16" s="56" customFormat="1" ht="15" customHeight="1">
      <c r="A12" s="149" t="s">
        <v>80</v>
      </c>
      <c r="B12" s="13">
        <f>C12+E12+G12+I12+K12+M12+O12+I25+K25+M25+O25</f>
        <v>9891484845</v>
      </c>
      <c r="C12" s="88">
        <v>2376429791</v>
      </c>
      <c r="D12" s="74">
        <f t="shared" si="0"/>
        <v>0.240250056309923</v>
      </c>
      <c r="E12" s="18">
        <v>353600</v>
      </c>
      <c r="F12" s="80">
        <f t="shared" si="1"/>
        <v>3.574791909818672E-05</v>
      </c>
      <c r="G12" s="81">
        <v>2356402176</v>
      </c>
      <c r="H12" s="74">
        <f t="shared" si="2"/>
        <v>0.23822532338925098</v>
      </c>
      <c r="I12" s="81">
        <v>344626000</v>
      </c>
      <c r="J12" s="71">
        <f t="shared" si="3"/>
        <v>0.03484067411519145</v>
      </c>
      <c r="K12" s="73">
        <v>446822403</v>
      </c>
      <c r="L12" s="71">
        <f t="shared" si="4"/>
        <v>0.04517242962019622</v>
      </c>
      <c r="M12" s="73">
        <v>1186902565</v>
      </c>
      <c r="N12" s="71">
        <f t="shared" si="5"/>
        <v>0.11999235540455402</v>
      </c>
      <c r="O12" s="73">
        <v>2393066413</v>
      </c>
      <c r="P12" s="71">
        <f t="shared" si="6"/>
        <v>0.24193196982045218</v>
      </c>
    </row>
    <row r="13" spans="1:16" s="56" customFormat="1" ht="15" customHeight="1">
      <c r="A13" s="149" t="s">
        <v>79</v>
      </c>
      <c r="B13" s="13">
        <f>C13+E13+G13+I13+K13+M13+O13+I26+K26+M26+O26</f>
        <v>10659435000</v>
      </c>
      <c r="C13" s="88">
        <v>2653676000</v>
      </c>
      <c r="D13" s="74">
        <f t="shared" si="0"/>
        <v>0.24895090593450778</v>
      </c>
      <c r="E13" s="18">
        <v>300000</v>
      </c>
      <c r="F13" s="80">
        <f t="shared" si="1"/>
        <v>2.8144080807284814E-05</v>
      </c>
      <c r="G13" s="81">
        <v>2224674000</v>
      </c>
      <c r="H13" s="74">
        <f t="shared" si="2"/>
        <v>0.20870468275288512</v>
      </c>
      <c r="I13" s="81">
        <v>361519000</v>
      </c>
      <c r="J13" s="71">
        <f t="shared" si="3"/>
        <v>0.03391539983122933</v>
      </c>
      <c r="K13" s="73">
        <v>363617000</v>
      </c>
      <c r="L13" s="71">
        <f t="shared" si="4"/>
        <v>0.03411222076967494</v>
      </c>
      <c r="M13" s="73">
        <v>1247533000</v>
      </c>
      <c r="N13" s="71">
        <f t="shared" si="5"/>
        <v>0.11703556520584815</v>
      </c>
      <c r="O13" s="73">
        <v>3043932000</v>
      </c>
      <c r="P13" s="71">
        <f t="shared" si="6"/>
        <v>0.2855622272662669</v>
      </c>
    </row>
    <row r="14" spans="1:20" s="56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56" customFormat="1" ht="15" customHeight="1" thickBot="1">
      <c r="A15" s="120"/>
      <c r="B15" s="24"/>
      <c r="C15" s="57"/>
      <c r="D15" s="62"/>
      <c r="E15" s="24"/>
      <c r="H15" s="62"/>
      <c r="I15" s="30"/>
      <c r="J15" s="5"/>
      <c r="K15" s="6"/>
      <c r="L15" s="8"/>
      <c r="M15" s="7"/>
      <c r="N15" s="90"/>
      <c r="O15" s="39"/>
      <c r="P15" s="110"/>
      <c r="Q15" s="57"/>
      <c r="R15" s="62"/>
      <c r="S15" s="57"/>
      <c r="T15" s="62"/>
    </row>
    <row r="16" spans="1:20" s="184" customFormat="1" ht="15" customHeight="1" thickBot="1" thickTop="1">
      <c r="A16" s="181"/>
      <c r="B16" s="182"/>
      <c r="C16" s="182"/>
      <c r="D16" s="183"/>
      <c r="E16" s="182"/>
      <c r="H16" s="183"/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56" customFormat="1" ht="15" customHeight="1" thickTop="1">
      <c r="A17" s="120"/>
      <c r="B17" s="24"/>
      <c r="C17" s="57"/>
      <c r="D17" s="62"/>
      <c r="E17" s="24"/>
      <c r="H17" s="163">
        <v>2001</v>
      </c>
      <c r="I17" s="69">
        <v>22650000</v>
      </c>
      <c r="J17" s="70">
        <f aca="true" t="shared" si="7" ref="J17:J26">I17/B4</f>
        <v>0.003121589328587258</v>
      </c>
      <c r="K17" s="24">
        <v>773232453</v>
      </c>
      <c r="L17" s="71">
        <f aca="true" t="shared" si="8" ref="L17:L26">K17/B4</f>
        <v>0.10656574718773282</v>
      </c>
      <c r="M17" s="24">
        <v>483374252</v>
      </c>
      <c r="N17" s="71">
        <f aca="true" t="shared" si="9" ref="N17:N26">M17/B4</f>
        <v>0.06661792082812573</v>
      </c>
      <c r="O17" s="24">
        <v>5856114</v>
      </c>
      <c r="P17" s="71">
        <f aca="true" t="shared" si="10" ref="P17:P26">O17/B4</f>
        <v>0.0008070809258009025</v>
      </c>
      <c r="Q17" s="57"/>
      <c r="R17" s="62"/>
      <c r="S17" s="57"/>
      <c r="T17" s="62"/>
    </row>
    <row r="18" spans="1:20" s="56" customFormat="1" ht="15" customHeight="1">
      <c r="A18" s="120"/>
      <c r="B18" s="24"/>
      <c r="C18" s="57"/>
      <c r="D18" s="62"/>
      <c r="E18" s="24"/>
      <c r="H18" s="163">
        <v>2002</v>
      </c>
      <c r="I18" s="61">
        <v>0</v>
      </c>
      <c r="J18" s="72">
        <f t="shared" si="7"/>
        <v>0</v>
      </c>
      <c r="K18" s="73">
        <v>776417649</v>
      </c>
      <c r="L18" s="71">
        <f t="shared" si="8"/>
        <v>0.10603628633124672</v>
      </c>
      <c r="M18" s="73">
        <v>583876489</v>
      </c>
      <c r="N18" s="71">
        <f t="shared" si="9"/>
        <v>0.07974070997668295</v>
      </c>
      <c r="O18" s="73">
        <v>33251571</v>
      </c>
      <c r="P18" s="71">
        <f t="shared" si="10"/>
        <v>0.00454120679515849</v>
      </c>
      <c r="Q18" s="57"/>
      <c r="R18" s="62"/>
      <c r="S18" s="57"/>
      <c r="T18" s="62"/>
    </row>
    <row r="19" spans="1:20" s="56" customFormat="1" ht="15" customHeight="1">
      <c r="A19" s="120"/>
      <c r="B19" s="24"/>
      <c r="C19" s="57"/>
      <c r="D19" s="62"/>
      <c r="E19" s="24"/>
      <c r="H19" s="163">
        <v>2003</v>
      </c>
      <c r="I19" s="61">
        <v>0</v>
      </c>
      <c r="J19" s="72">
        <f t="shared" si="7"/>
        <v>0</v>
      </c>
      <c r="K19" s="73">
        <v>848319384</v>
      </c>
      <c r="L19" s="71">
        <f t="shared" si="8"/>
        <v>0.11016413619696691</v>
      </c>
      <c r="M19" s="73">
        <v>339927600</v>
      </c>
      <c r="N19" s="71">
        <f t="shared" si="9"/>
        <v>0.044143551508788924</v>
      </c>
      <c r="O19" s="73">
        <v>10071555</v>
      </c>
      <c r="P19" s="71">
        <f t="shared" si="10"/>
        <v>0.001307908527922124</v>
      </c>
      <c r="Q19" s="57"/>
      <c r="R19" s="62"/>
      <c r="S19" s="57"/>
      <c r="T19" s="62"/>
    </row>
    <row r="20" spans="1:20" s="56" customFormat="1" ht="15" customHeight="1">
      <c r="A20" s="120"/>
      <c r="B20" s="24"/>
      <c r="C20" s="57"/>
      <c r="D20" s="62"/>
      <c r="E20" s="24"/>
      <c r="H20" s="163">
        <v>2004</v>
      </c>
      <c r="I20" s="61">
        <v>0</v>
      </c>
      <c r="J20" s="72">
        <f t="shared" si="7"/>
        <v>0</v>
      </c>
      <c r="K20" s="73">
        <v>791955583</v>
      </c>
      <c r="L20" s="71">
        <f t="shared" si="8"/>
        <v>0.10069577253271911</v>
      </c>
      <c r="M20" s="73">
        <v>134736421</v>
      </c>
      <c r="N20" s="71">
        <f t="shared" si="9"/>
        <v>0.0171315011752227</v>
      </c>
      <c r="O20" s="73">
        <v>16885562</v>
      </c>
      <c r="P20" s="71">
        <f t="shared" si="10"/>
        <v>0.0021469697881265214</v>
      </c>
      <c r="Q20" s="57"/>
      <c r="R20" s="62"/>
      <c r="S20" s="57"/>
      <c r="T20" s="62"/>
    </row>
    <row r="21" spans="1:20" s="56" customFormat="1" ht="15" customHeight="1">
      <c r="A21" s="120"/>
      <c r="B21" s="24"/>
      <c r="C21" s="57"/>
      <c r="D21" s="62"/>
      <c r="E21" s="24"/>
      <c r="H21" s="163">
        <v>2005</v>
      </c>
      <c r="I21" s="61">
        <v>0</v>
      </c>
      <c r="J21" s="72">
        <f t="shared" si="7"/>
        <v>0</v>
      </c>
      <c r="K21" s="73">
        <v>766434000</v>
      </c>
      <c r="L21" s="71">
        <f t="shared" si="8"/>
        <v>0.09245908046864444</v>
      </c>
      <c r="M21" s="73">
        <v>118166000</v>
      </c>
      <c r="N21" s="71">
        <f t="shared" si="9"/>
        <v>0.014255003956841475</v>
      </c>
      <c r="O21" s="73">
        <v>14970000</v>
      </c>
      <c r="P21" s="71">
        <f t="shared" si="10"/>
        <v>0.0018059121002142486</v>
      </c>
      <c r="Q21" s="57"/>
      <c r="R21" s="62"/>
      <c r="S21" s="57"/>
      <c r="T21" s="62"/>
    </row>
    <row r="22" spans="1:20" s="56" customFormat="1" ht="15" customHeight="1">
      <c r="A22" s="120"/>
      <c r="B22" s="24"/>
      <c r="C22" s="57"/>
      <c r="D22" s="62"/>
      <c r="E22" s="24"/>
      <c r="H22" s="163">
        <v>2006</v>
      </c>
      <c r="I22" s="61">
        <v>0</v>
      </c>
      <c r="J22" s="72">
        <f t="shared" si="7"/>
        <v>0</v>
      </c>
      <c r="K22" s="73">
        <v>799728000</v>
      </c>
      <c r="L22" s="71">
        <f t="shared" si="8"/>
        <v>0.08929265875242302</v>
      </c>
      <c r="M22" s="73">
        <v>0</v>
      </c>
      <c r="N22" s="71">
        <f t="shared" si="9"/>
        <v>0</v>
      </c>
      <c r="O22" s="73">
        <v>17228000</v>
      </c>
      <c r="P22" s="71">
        <f t="shared" si="10"/>
        <v>0.0019235714205164056</v>
      </c>
      <c r="Q22" s="57"/>
      <c r="R22" s="62"/>
      <c r="S22" s="57"/>
      <c r="T22" s="62"/>
    </row>
    <row r="23" spans="1:20" s="56" customFormat="1" ht="15" customHeight="1">
      <c r="A23" s="120"/>
      <c r="B23" s="24"/>
      <c r="C23" s="57"/>
      <c r="D23" s="62"/>
      <c r="E23" s="24"/>
      <c r="H23" s="163">
        <v>2007</v>
      </c>
      <c r="I23" s="61">
        <v>0</v>
      </c>
      <c r="J23" s="72">
        <f t="shared" si="7"/>
        <v>0</v>
      </c>
      <c r="K23" s="73">
        <v>827957000</v>
      </c>
      <c r="L23" s="71">
        <f t="shared" si="8"/>
        <v>0.0860853482821858</v>
      </c>
      <c r="M23" s="73">
        <v>0</v>
      </c>
      <c r="N23" s="71">
        <f t="shared" si="9"/>
        <v>0</v>
      </c>
      <c r="O23" s="73">
        <v>9755000</v>
      </c>
      <c r="P23" s="71">
        <f t="shared" si="10"/>
        <v>0.0010142586782800585</v>
      </c>
      <c r="Q23" s="57"/>
      <c r="R23" s="62"/>
      <c r="S23" s="57"/>
      <c r="T23" s="62"/>
    </row>
    <row r="24" spans="1:20" s="56" customFormat="1" ht="15" customHeight="1">
      <c r="A24" s="120"/>
      <c r="B24" s="24"/>
      <c r="C24" s="57"/>
      <c r="D24" s="62"/>
      <c r="E24" s="24"/>
      <c r="H24" s="163">
        <v>2008</v>
      </c>
      <c r="I24" s="61">
        <v>0</v>
      </c>
      <c r="J24" s="72">
        <f t="shared" si="7"/>
        <v>0</v>
      </c>
      <c r="K24" s="73">
        <v>717360798</v>
      </c>
      <c r="L24" s="71">
        <f t="shared" si="8"/>
        <v>0.07475330604102572</v>
      </c>
      <c r="M24" s="73">
        <v>0</v>
      </c>
      <c r="N24" s="71">
        <f t="shared" si="9"/>
        <v>0</v>
      </c>
      <c r="O24" s="73">
        <v>25805618</v>
      </c>
      <c r="P24" s="71">
        <f t="shared" si="10"/>
        <v>0.002689100471213374</v>
      </c>
      <c r="Q24" s="57"/>
      <c r="R24" s="62"/>
      <c r="S24" s="57"/>
      <c r="T24" s="62"/>
    </row>
    <row r="25" spans="1:20" s="56" customFormat="1" ht="15" customHeight="1">
      <c r="A25" s="120"/>
      <c r="B25" s="24"/>
      <c r="C25" s="57"/>
      <c r="D25" s="62"/>
      <c r="E25" s="24"/>
      <c r="H25" s="163">
        <v>2009</v>
      </c>
      <c r="I25" s="61">
        <v>0</v>
      </c>
      <c r="J25" s="72">
        <f t="shared" si="7"/>
        <v>0</v>
      </c>
      <c r="K25" s="73">
        <v>780559312</v>
      </c>
      <c r="L25" s="71">
        <f t="shared" si="8"/>
        <v>0.07891224868979718</v>
      </c>
      <c r="M25" s="73">
        <v>0</v>
      </c>
      <c r="N25" s="71">
        <f t="shared" si="9"/>
        <v>0</v>
      </c>
      <c r="O25" s="73">
        <v>6322585</v>
      </c>
      <c r="P25" s="71">
        <f t="shared" si="10"/>
        <v>0.0006391947315367898</v>
      </c>
      <c r="Q25" s="57"/>
      <c r="R25" s="62"/>
      <c r="S25" s="57"/>
      <c r="T25" s="62"/>
    </row>
    <row r="26" spans="1:20" s="56" customFormat="1" ht="15" customHeight="1">
      <c r="A26" s="120"/>
      <c r="B26" s="24"/>
      <c r="C26" s="57"/>
      <c r="D26" s="62"/>
      <c r="E26" s="24"/>
      <c r="H26" s="163">
        <v>2010</v>
      </c>
      <c r="I26" s="61">
        <v>0</v>
      </c>
      <c r="J26" s="72">
        <f t="shared" si="7"/>
        <v>0</v>
      </c>
      <c r="K26" s="73">
        <v>757079000</v>
      </c>
      <c r="L26" s="71">
        <f t="shared" si="8"/>
        <v>0.07102430851166126</v>
      </c>
      <c r="M26" s="73">
        <v>0</v>
      </c>
      <c r="N26" s="71">
        <f t="shared" si="9"/>
        <v>0</v>
      </c>
      <c r="O26" s="73">
        <v>7105000</v>
      </c>
      <c r="P26" s="71">
        <f t="shared" si="10"/>
        <v>0.0006665456471191953</v>
      </c>
      <c r="Q26" s="57"/>
      <c r="R26" s="62"/>
      <c r="S26" s="57"/>
      <c r="T26" s="62"/>
    </row>
    <row r="27" s="56" customFormat="1" ht="15" customHeight="1">
      <c r="A27" s="178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6672042729</v>
      </c>
      <c r="C30" s="22">
        <v>209241654</v>
      </c>
      <c r="D30" s="71">
        <f aca="true" t="shared" si="11" ref="D30:D39">C30/B30</f>
        <v>0.03136095832997775</v>
      </c>
      <c r="E30" s="24">
        <v>4081058259</v>
      </c>
      <c r="F30" s="60">
        <f aca="true" t="shared" si="12" ref="F30:F39">E30/B30</f>
        <v>0.6116654860829505</v>
      </c>
      <c r="G30" s="24">
        <v>1966839672</v>
      </c>
      <c r="H30" s="60">
        <f aca="true" t="shared" si="13" ref="H30:H39">G30/B30</f>
        <v>0.2947882308144013</v>
      </c>
      <c r="I30" s="24">
        <v>320585975</v>
      </c>
      <c r="J30" s="71">
        <f aca="true" t="shared" si="14" ref="J30:J39">I30/B30</f>
        <v>0.048049148967013455</v>
      </c>
      <c r="K30" s="24">
        <v>65914620</v>
      </c>
      <c r="L30" s="71">
        <f aca="true" t="shared" si="15" ref="L30:L39">K30/B30</f>
        <v>0.009879226299541284</v>
      </c>
      <c r="M30" s="24">
        <v>24780754</v>
      </c>
      <c r="N30" s="71">
        <f aca="true" t="shared" si="16" ref="N30:N39">M30/B30</f>
        <v>0.0037141180005173793</v>
      </c>
      <c r="O30" s="24"/>
      <c r="P30" s="71">
        <f>O30/B30</f>
        <v>0</v>
      </c>
    </row>
    <row r="31" spans="1:16" s="105" customFormat="1" ht="15" customHeight="1">
      <c r="A31" s="149" t="s">
        <v>10</v>
      </c>
      <c r="B31" s="73">
        <v>6982260642</v>
      </c>
      <c r="C31" s="88">
        <v>254385491</v>
      </c>
      <c r="D31" s="71">
        <f t="shared" si="11"/>
        <v>0.0364331130049499</v>
      </c>
      <c r="E31" s="73">
        <v>3786093600</v>
      </c>
      <c r="F31" s="60">
        <f t="shared" si="12"/>
        <v>0.542244667468545</v>
      </c>
      <c r="G31" s="73">
        <v>2422810832</v>
      </c>
      <c r="H31" s="60">
        <f t="shared" si="13"/>
        <v>0.34699518626191095</v>
      </c>
      <c r="I31" s="73">
        <v>330885129</v>
      </c>
      <c r="J31" s="71">
        <f t="shared" si="14"/>
        <v>0.047389398071112566</v>
      </c>
      <c r="K31" s="73">
        <v>63191213</v>
      </c>
      <c r="L31" s="71">
        <f t="shared" si="15"/>
        <v>0.00905025123523597</v>
      </c>
      <c r="M31" s="73">
        <v>28106934</v>
      </c>
      <c r="N31" s="71">
        <f t="shared" si="16"/>
        <v>0.0040254776269636715</v>
      </c>
      <c r="O31" s="73"/>
      <c r="P31" s="71">
        <f aca="true" t="shared" si="17" ref="P31:P39">O31/B31</f>
        <v>0</v>
      </c>
    </row>
    <row r="32" spans="1:16" s="105" customFormat="1" ht="15" customHeight="1">
      <c r="A32" s="149" t="s">
        <v>11</v>
      </c>
      <c r="B32" s="73">
        <v>7565767693</v>
      </c>
      <c r="C32" s="88">
        <v>195927499</v>
      </c>
      <c r="D32" s="71">
        <f t="shared" si="11"/>
        <v>0.025896578767713955</v>
      </c>
      <c r="E32" s="73">
        <v>4501464771</v>
      </c>
      <c r="F32" s="60">
        <f t="shared" si="12"/>
        <v>0.5949779260556527</v>
      </c>
      <c r="G32" s="73">
        <v>2316563722</v>
      </c>
      <c r="H32" s="80">
        <f t="shared" si="13"/>
        <v>0.3061901734232907</v>
      </c>
      <c r="I32" s="81">
        <v>378936323</v>
      </c>
      <c r="J32" s="71">
        <f t="shared" si="14"/>
        <v>0.05008564079367643</v>
      </c>
      <c r="K32" s="73">
        <v>138907120</v>
      </c>
      <c r="L32" s="71">
        <f t="shared" si="15"/>
        <v>0.018359950455327838</v>
      </c>
      <c r="M32" s="73">
        <v>25780263</v>
      </c>
      <c r="N32" s="71">
        <f t="shared" si="16"/>
        <v>0.0034074880496069706</v>
      </c>
      <c r="O32" s="73"/>
      <c r="P32" s="71">
        <f t="shared" si="17"/>
        <v>0</v>
      </c>
    </row>
    <row r="33" spans="1:16" s="105" customFormat="1" ht="15" customHeight="1">
      <c r="A33" s="149" t="s">
        <v>41</v>
      </c>
      <c r="B33" s="73">
        <v>7746667894</v>
      </c>
      <c r="C33" s="88">
        <v>181031890</v>
      </c>
      <c r="D33" s="71">
        <f t="shared" si="11"/>
        <v>0.023369001030780472</v>
      </c>
      <c r="E33" s="73">
        <v>4864534941</v>
      </c>
      <c r="F33" s="80">
        <f t="shared" si="12"/>
        <v>0.6279519152702688</v>
      </c>
      <c r="G33" s="81">
        <v>2075320932</v>
      </c>
      <c r="H33" s="80">
        <f t="shared" si="13"/>
        <v>0.26789852881228987</v>
      </c>
      <c r="I33" s="81">
        <v>453445118</v>
      </c>
      <c r="J33" s="71">
        <f t="shared" si="14"/>
        <v>0.05853421422018172</v>
      </c>
      <c r="K33" s="73">
        <v>142759378</v>
      </c>
      <c r="L33" s="71">
        <f t="shared" si="15"/>
        <v>0.018428488216278245</v>
      </c>
      <c r="M33" s="73">
        <v>25505788</v>
      </c>
      <c r="N33" s="71">
        <f t="shared" si="16"/>
        <v>0.0032924850205279755</v>
      </c>
      <c r="O33" s="73"/>
      <c r="P33" s="71">
        <f t="shared" si="17"/>
        <v>0</v>
      </c>
    </row>
    <row r="34" spans="1:16" s="105" customFormat="1" ht="15" customHeight="1">
      <c r="A34" s="149" t="s">
        <v>45</v>
      </c>
      <c r="B34" s="73">
        <v>8293780000</v>
      </c>
      <c r="C34" s="88">
        <v>175872000</v>
      </c>
      <c r="D34" s="71">
        <f t="shared" si="11"/>
        <v>0.021205288782678102</v>
      </c>
      <c r="E34" s="73">
        <v>5405733000</v>
      </c>
      <c r="F34" s="80">
        <f t="shared" si="12"/>
        <v>0.6517815760726713</v>
      </c>
      <c r="G34" s="81">
        <v>2010234000</v>
      </c>
      <c r="H34" s="80">
        <f t="shared" si="13"/>
        <v>0.24237850533773503</v>
      </c>
      <c r="I34" s="81">
        <v>517125000</v>
      </c>
      <c r="J34" s="71">
        <f t="shared" si="14"/>
        <v>0.062350942513546295</v>
      </c>
      <c r="K34" s="73">
        <v>150269000</v>
      </c>
      <c r="L34" s="71">
        <f t="shared" si="15"/>
        <v>0.01811827658799727</v>
      </c>
      <c r="M34" s="73">
        <v>24331000</v>
      </c>
      <c r="N34" s="71">
        <f t="shared" si="16"/>
        <v>0.002933644249063756</v>
      </c>
      <c r="O34" s="73"/>
      <c r="P34" s="71">
        <f t="shared" si="17"/>
        <v>0</v>
      </c>
    </row>
    <row r="35" spans="1:16" s="105" customFormat="1" ht="15" customHeight="1">
      <c r="A35" s="149" t="s">
        <v>48</v>
      </c>
      <c r="B35" s="73">
        <f>C35+E35+G35+I35+K35+M35+O35+I48+K48+M48+O48</f>
        <v>9095409000</v>
      </c>
      <c r="C35" s="88">
        <v>180716000</v>
      </c>
      <c r="D35" s="71">
        <f t="shared" si="11"/>
        <v>0.01986892508077427</v>
      </c>
      <c r="E35" s="73">
        <v>5796167000</v>
      </c>
      <c r="F35" s="80">
        <f t="shared" si="12"/>
        <v>0.6372629312216745</v>
      </c>
      <c r="G35" s="81">
        <v>2039653000</v>
      </c>
      <c r="H35" s="80">
        <f t="shared" si="13"/>
        <v>0.22425082808260738</v>
      </c>
      <c r="I35" s="81">
        <v>523831000</v>
      </c>
      <c r="J35" s="71">
        <f t="shared" si="14"/>
        <v>0.05759290208939477</v>
      </c>
      <c r="K35" s="73">
        <v>458398000</v>
      </c>
      <c r="L35" s="71">
        <f t="shared" si="15"/>
        <v>0.050398833081612936</v>
      </c>
      <c r="M35" s="73">
        <v>30480000</v>
      </c>
      <c r="N35" s="71">
        <f t="shared" si="16"/>
        <v>0.003351141218608201</v>
      </c>
      <c r="O35" s="73"/>
      <c r="P35" s="71">
        <f t="shared" si="17"/>
        <v>0</v>
      </c>
    </row>
    <row r="36" spans="1:16" s="105" customFormat="1" ht="15" customHeight="1">
      <c r="A36" s="149" t="s">
        <v>59</v>
      </c>
      <c r="B36" s="73">
        <f>C36+E36+G36+I36+K36+M36+O36+I49+K49+M49+O49</f>
        <v>10001339000</v>
      </c>
      <c r="C36" s="88">
        <v>225604000</v>
      </c>
      <c r="D36" s="71">
        <f t="shared" si="11"/>
        <v>0.022557379566875996</v>
      </c>
      <c r="E36" s="73">
        <v>6391400000</v>
      </c>
      <c r="F36" s="80">
        <f t="shared" si="12"/>
        <v>0.639054430611741</v>
      </c>
      <c r="G36" s="81">
        <v>1939193000</v>
      </c>
      <c r="H36" s="80">
        <f t="shared" si="13"/>
        <v>0.19389333768208436</v>
      </c>
      <c r="I36" s="81">
        <v>507984000</v>
      </c>
      <c r="J36" s="71">
        <f t="shared" si="14"/>
        <v>0.050791599004893245</v>
      </c>
      <c r="K36" s="73">
        <v>809394000</v>
      </c>
      <c r="L36" s="71">
        <f t="shared" si="15"/>
        <v>0.0809285636653252</v>
      </c>
      <c r="M36" s="73">
        <v>17719000</v>
      </c>
      <c r="N36" s="71">
        <f t="shared" si="16"/>
        <v>0.001771662774354514</v>
      </c>
      <c r="O36" s="73"/>
      <c r="P36" s="71">
        <f t="shared" si="17"/>
        <v>0</v>
      </c>
    </row>
    <row r="37" spans="1:16" s="105" customFormat="1" ht="15" customHeight="1">
      <c r="A37" s="149" t="s">
        <v>57</v>
      </c>
      <c r="B37" s="73">
        <f>C37+E37+G37+I37+K37+M37+O37+I50+K50+M50+O50</f>
        <v>10208063962</v>
      </c>
      <c r="C37" s="88">
        <v>195024011</v>
      </c>
      <c r="D37" s="71">
        <f t="shared" si="11"/>
        <v>0.019104897042767962</v>
      </c>
      <c r="E37" s="73">
        <v>6855153869</v>
      </c>
      <c r="F37" s="80">
        <f t="shared" si="12"/>
        <v>0.6715429972342095</v>
      </c>
      <c r="G37" s="81">
        <v>258830232</v>
      </c>
      <c r="H37" s="80">
        <f t="shared" si="13"/>
        <v>0.025355467301489073</v>
      </c>
      <c r="I37" s="81">
        <v>454938911</v>
      </c>
      <c r="J37" s="71">
        <f t="shared" si="14"/>
        <v>0.044566620339912794</v>
      </c>
      <c r="K37" s="73">
        <v>942814827</v>
      </c>
      <c r="L37" s="71">
        <f t="shared" si="15"/>
        <v>0.0923598079429824</v>
      </c>
      <c r="M37" s="73">
        <v>58728684</v>
      </c>
      <c r="N37" s="71">
        <f t="shared" si="16"/>
        <v>0.005753165753919675</v>
      </c>
      <c r="O37" s="73">
        <v>1425159</v>
      </c>
      <c r="P37" s="71">
        <f t="shared" si="17"/>
        <v>0.00013961109621816846</v>
      </c>
    </row>
    <row r="38" spans="1:16" s="105" customFormat="1" ht="15" customHeight="1">
      <c r="A38" s="149" t="s">
        <v>80</v>
      </c>
      <c r="B38" s="73">
        <f>C38+E38+G38+I38+K38+M38+O38+I51+K51+M51+O51</f>
        <v>10644907402</v>
      </c>
      <c r="C38" s="88">
        <v>201302713</v>
      </c>
      <c r="D38" s="71">
        <f t="shared" si="11"/>
        <v>0.018910705880088596</v>
      </c>
      <c r="E38" s="73">
        <v>7030303415</v>
      </c>
      <c r="F38" s="80">
        <f t="shared" si="12"/>
        <v>0.660438193542118</v>
      </c>
      <c r="G38" s="81">
        <v>64302077</v>
      </c>
      <c r="H38" s="80">
        <f t="shared" si="13"/>
        <v>0.006040642212436598</v>
      </c>
      <c r="I38" s="81">
        <v>425013658</v>
      </c>
      <c r="J38" s="71">
        <f t="shared" si="14"/>
        <v>0.03992647769957558</v>
      </c>
      <c r="K38" s="73">
        <v>1005617932</v>
      </c>
      <c r="L38" s="71">
        <f t="shared" si="15"/>
        <v>0.09446939217254828</v>
      </c>
      <c r="M38" s="73">
        <v>53471455</v>
      </c>
      <c r="N38" s="71">
        <f t="shared" si="16"/>
        <v>0.005023195879557732</v>
      </c>
      <c r="O38" s="73">
        <v>3406655</v>
      </c>
      <c r="P38" s="71">
        <f t="shared" si="17"/>
        <v>0.00032002673873517644</v>
      </c>
    </row>
    <row r="39" spans="1:16" s="105" customFormat="1" ht="15" customHeight="1">
      <c r="A39" s="149" t="s">
        <v>79</v>
      </c>
      <c r="B39" s="73">
        <f>C39+E39+G39+I39+K39+M39+O39+I52+K52+M52+O52</f>
        <v>10659435000</v>
      </c>
      <c r="C39" s="88">
        <v>200251000</v>
      </c>
      <c r="D39" s="71">
        <f t="shared" si="11"/>
        <v>0.018786267752465304</v>
      </c>
      <c r="E39" s="73">
        <v>7454411000</v>
      </c>
      <c r="F39" s="80">
        <f t="shared" si="12"/>
        <v>0.6993251518490426</v>
      </c>
      <c r="G39" s="81">
        <v>25996000</v>
      </c>
      <c r="H39" s="80">
        <f t="shared" si="13"/>
        <v>0.0024387784155539202</v>
      </c>
      <c r="I39" s="81">
        <v>460858000</v>
      </c>
      <c r="J39" s="71">
        <f t="shared" si="14"/>
        <v>0.04323474930894555</v>
      </c>
      <c r="K39" s="73">
        <v>1247682000</v>
      </c>
      <c r="L39" s="71">
        <f t="shared" si="15"/>
        <v>0.1170495434326491</v>
      </c>
      <c r="M39" s="73">
        <v>92405000</v>
      </c>
      <c r="N39" s="71">
        <f t="shared" si="16"/>
        <v>0.008668845956657177</v>
      </c>
      <c r="O39" s="73">
        <v>2095000</v>
      </c>
      <c r="P39" s="71">
        <f t="shared" si="17"/>
        <v>0.00019653949763753895</v>
      </c>
    </row>
    <row r="40" spans="1:15" s="105" customFormat="1" ht="15" customHeight="1">
      <c r="A40" s="153"/>
      <c r="J40" s="207"/>
      <c r="N40" s="44"/>
      <c r="O40" s="44"/>
    </row>
    <row r="41" spans="1:16" s="105" customFormat="1" ht="15" customHeight="1" thickBot="1">
      <c r="A41" s="153"/>
      <c r="E41" s="44"/>
      <c r="I41" s="34"/>
      <c r="J41" s="8"/>
      <c r="K41" s="8"/>
      <c r="L41" s="8"/>
      <c r="M41" s="5"/>
      <c r="N41" s="5"/>
      <c r="O41" s="5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I42" s="96" t="s">
        <v>77</v>
      </c>
      <c r="J42" s="186" t="s">
        <v>2</v>
      </c>
      <c r="K42" s="96" t="s">
        <v>37</v>
      </c>
      <c r="L42" s="186" t="s">
        <v>2</v>
      </c>
      <c r="M42" s="96" t="s">
        <v>19</v>
      </c>
      <c r="N42" s="109" t="s">
        <v>2</v>
      </c>
      <c r="O42" s="96" t="s">
        <v>26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8" ref="B43:B52">B4-B30</f>
        <v>583876489</v>
      </c>
      <c r="C43" s="71">
        <f aca="true" t="shared" si="19" ref="C43:C52">B43/B30</f>
        <v>0.08751090373899792</v>
      </c>
      <c r="D43" s="105">
        <v>2001</v>
      </c>
      <c r="E43" s="61">
        <v>0</v>
      </c>
      <c r="H43" s="105">
        <v>2001</v>
      </c>
      <c r="I43" s="83"/>
      <c r="J43" s="74">
        <f aca="true" t="shared" si="20" ref="J43:J52">I43/B30</f>
        <v>0</v>
      </c>
      <c r="K43" s="83">
        <v>0</v>
      </c>
      <c r="L43" s="74">
        <f aca="true" t="shared" si="21" ref="L43:L52">K43/B30</f>
        <v>0</v>
      </c>
      <c r="M43" s="83">
        <v>0</v>
      </c>
      <c r="N43" s="74">
        <f aca="true" t="shared" si="22" ref="N43:N52">M43/B30</f>
        <v>0</v>
      </c>
      <c r="O43" s="84">
        <v>3621795</v>
      </c>
      <c r="P43" s="71">
        <f aca="true" t="shared" si="23" ref="P43:P52">O43/B30</f>
        <v>0.0005428315055984108</v>
      </c>
    </row>
    <row r="44" spans="1:16" s="105" customFormat="1" ht="15" customHeight="1">
      <c r="A44" s="65" t="s">
        <v>21</v>
      </c>
      <c r="B44" s="103">
        <f t="shared" si="18"/>
        <v>339927600</v>
      </c>
      <c r="C44" s="71">
        <f t="shared" si="19"/>
        <v>0.04868446158472696</v>
      </c>
      <c r="D44" s="105">
        <v>2002</v>
      </c>
      <c r="E44" s="61">
        <v>0</v>
      </c>
      <c r="H44" s="105">
        <v>2002</v>
      </c>
      <c r="I44" s="81"/>
      <c r="J44" s="74">
        <f t="shared" si="20"/>
        <v>0</v>
      </c>
      <c r="K44" s="81">
        <v>0</v>
      </c>
      <c r="L44" s="74">
        <f t="shared" si="21"/>
        <v>0</v>
      </c>
      <c r="M44" s="81">
        <v>0</v>
      </c>
      <c r="N44" s="74">
        <f t="shared" si="22"/>
        <v>0</v>
      </c>
      <c r="O44" s="61">
        <v>96787443</v>
      </c>
      <c r="P44" s="71">
        <f t="shared" si="23"/>
        <v>0.013861906331281868</v>
      </c>
    </row>
    <row r="45" spans="1:16" s="105" customFormat="1" ht="15" customHeight="1">
      <c r="A45" s="65" t="s">
        <v>22</v>
      </c>
      <c r="B45" s="103">
        <f t="shared" si="18"/>
        <v>134736421</v>
      </c>
      <c r="C45" s="71">
        <f t="shared" si="19"/>
        <v>0.01780869126138526</v>
      </c>
      <c r="D45" s="105">
        <v>2003</v>
      </c>
      <c r="E45" s="61">
        <v>0</v>
      </c>
      <c r="H45" s="105">
        <v>2003</v>
      </c>
      <c r="I45" s="81"/>
      <c r="J45" s="74">
        <f t="shared" si="20"/>
        <v>0</v>
      </c>
      <c r="K45" s="81">
        <v>0</v>
      </c>
      <c r="L45" s="74">
        <f t="shared" si="21"/>
        <v>0</v>
      </c>
      <c r="M45" s="81">
        <v>0</v>
      </c>
      <c r="N45" s="74">
        <f t="shared" si="22"/>
        <v>0</v>
      </c>
      <c r="O45" s="61">
        <v>8187995</v>
      </c>
      <c r="P45" s="71">
        <f t="shared" si="23"/>
        <v>0.001082242454731421</v>
      </c>
    </row>
    <row r="46" spans="1:16" s="105" customFormat="1" ht="15" customHeight="1">
      <c r="A46" s="65" t="s">
        <v>29</v>
      </c>
      <c r="B46" s="103">
        <f t="shared" si="18"/>
        <v>118166578</v>
      </c>
      <c r="C46" s="71">
        <f t="shared" si="19"/>
        <v>0.015253858770881756</v>
      </c>
      <c r="D46" s="105">
        <v>2004</v>
      </c>
      <c r="E46" s="61">
        <v>0</v>
      </c>
      <c r="H46" s="105">
        <v>2004</v>
      </c>
      <c r="I46" s="81"/>
      <c r="J46" s="74">
        <f t="shared" si="20"/>
        <v>0</v>
      </c>
      <c r="K46" s="81">
        <v>0</v>
      </c>
      <c r="L46" s="74">
        <f t="shared" si="21"/>
        <v>0</v>
      </c>
      <c r="M46" s="81">
        <v>0</v>
      </c>
      <c r="N46" s="74">
        <f t="shared" si="22"/>
        <v>0</v>
      </c>
      <c r="O46" s="61">
        <v>4069847</v>
      </c>
      <c r="P46" s="71">
        <f t="shared" si="23"/>
        <v>0.0005253674296728538</v>
      </c>
    </row>
    <row r="47" spans="1:16" s="105" customFormat="1" ht="15" customHeight="1">
      <c r="A47" s="65" t="s">
        <v>42</v>
      </c>
      <c r="B47" s="103">
        <f t="shared" si="18"/>
        <v>-4340000</v>
      </c>
      <c r="C47" s="71">
        <f t="shared" si="19"/>
        <v>-0.0005232837138192717</v>
      </c>
      <c r="D47" s="105">
        <v>2005</v>
      </c>
      <c r="E47" s="61">
        <v>0</v>
      </c>
      <c r="H47" s="105">
        <v>2005</v>
      </c>
      <c r="I47" s="81"/>
      <c r="J47" s="74">
        <f t="shared" si="20"/>
        <v>0</v>
      </c>
      <c r="K47" s="81">
        <v>0</v>
      </c>
      <c r="L47" s="74">
        <f t="shared" si="21"/>
        <v>0</v>
      </c>
      <c r="M47" s="81">
        <v>0</v>
      </c>
      <c r="N47" s="74">
        <f t="shared" si="22"/>
        <v>0</v>
      </c>
      <c r="O47" s="61">
        <v>10216000</v>
      </c>
      <c r="P47" s="71">
        <f t="shared" si="23"/>
        <v>0.0012317664563082213</v>
      </c>
    </row>
    <row r="48" spans="1:16" s="105" customFormat="1" ht="15" customHeight="1">
      <c r="A48" s="65" t="s">
        <v>46</v>
      </c>
      <c r="B48" s="103">
        <f t="shared" si="18"/>
        <v>-139152000</v>
      </c>
      <c r="C48" s="71">
        <f t="shared" si="19"/>
        <v>-0.015299147075189251</v>
      </c>
      <c r="D48" s="105">
        <v>2006</v>
      </c>
      <c r="E48" s="61">
        <v>0</v>
      </c>
      <c r="H48" s="105">
        <v>2006</v>
      </c>
      <c r="I48" s="81"/>
      <c r="J48" s="74">
        <f t="shared" si="20"/>
        <v>0</v>
      </c>
      <c r="K48" s="81">
        <v>4340000</v>
      </c>
      <c r="L48" s="74">
        <f t="shared" si="21"/>
        <v>0.00047716380868633834</v>
      </c>
      <c r="M48" s="81">
        <v>0</v>
      </c>
      <c r="N48" s="74">
        <f t="shared" si="22"/>
        <v>0</v>
      </c>
      <c r="O48" s="61">
        <v>61824000</v>
      </c>
      <c r="P48" s="71">
        <f t="shared" si="23"/>
        <v>0.006797275416641517</v>
      </c>
    </row>
    <row r="49" spans="1:16" s="105" customFormat="1" ht="15" customHeight="1">
      <c r="A49" s="65" t="s">
        <v>49</v>
      </c>
      <c r="B49" s="103">
        <f t="shared" si="18"/>
        <v>-383477000</v>
      </c>
      <c r="C49" s="71">
        <f t="shared" si="19"/>
        <v>-0.038342565930421915</v>
      </c>
      <c r="D49" s="105">
        <v>2007</v>
      </c>
      <c r="E49" s="61">
        <v>0</v>
      </c>
      <c r="H49" s="105">
        <v>2007</v>
      </c>
      <c r="I49" s="81"/>
      <c r="J49" s="74">
        <f t="shared" si="20"/>
        <v>0</v>
      </c>
      <c r="K49" s="81">
        <v>102496000</v>
      </c>
      <c r="L49" s="74">
        <f t="shared" si="21"/>
        <v>0.010248227762302628</v>
      </c>
      <c r="M49" s="81">
        <v>0</v>
      </c>
      <c r="N49" s="74">
        <f t="shared" si="22"/>
        <v>0</v>
      </c>
      <c r="O49" s="61">
        <v>7549000</v>
      </c>
      <c r="P49" s="71">
        <f t="shared" si="23"/>
        <v>0.0007547989324229485</v>
      </c>
    </row>
    <row r="50" spans="1:16" s="105" customFormat="1" ht="15" customHeight="1">
      <c r="A50" s="65" t="s">
        <v>51</v>
      </c>
      <c r="B50" s="103">
        <f t="shared" si="18"/>
        <v>-611688417</v>
      </c>
      <c r="C50" s="71">
        <f t="shared" si="19"/>
        <v>-0.059922079179464294</v>
      </c>
      <c r="D50" s="105">
        <v>2008</v>
      </c>
      <c r="E50" s="61">
        <v>0</v>
      </c>
      <c r="H50" s="105">
        <v>2008</v>
      </c>
      <c r="I50" s="81">
        <v>1058414764</v>
      </c>
      <c r="J50" s="74">
        <f t="shared" si="20"/>
        <v>0.1036841822249546</v>
      </c>
      <c r="K50" s="81">
        <v>376859374</v>
      </c>
      <c r="L50" s="74">
        <f t="shared" si="21"/>
        <v>0.036917810801624755</v>
      </c>
      <c r="M50" s="81">
        <v>910543</v>
      </c>
      <c r="N50" s="74">
        <f t="shared" si="22"/>
        <v>8.919840269315899E-05</v>
      </c>
      <c r="O50" s="61">
        <v>4963588</v>
      </c>
      <c r="P50" s="71">
        <f t="shared" si="23"/>
        <v>0.0004862418592278801</v>
      </c>
    </row>
    <row r="51" spans="1:16" s="105" customFormat="1" ht="15" customHeight="1">
      <c r="A51" s="65" t="s">
        <v>58</v>
      </c>
      <c r="B51" s="103">
        <f t="shared" si="18"/>
        <v>-753422557</v>
      </c>
      <c r="C51" s="71">
        <f t="shared" si="19"/>
        <v>-0.0707777464422513</v>
      </c>
      <c r="D51" s="105">
        <v>2009</v>
      </c>
      <c r="E51" s="61">
        <v>0</v>
      </c>
      <c r="H51" s="105">
        <v>2009</v>
      </c>
      <c r="I51" s="81">
        <v>1198094837</v>
      </c>
      <c r="J51" s="74">
        <f t="shared" si="20"/>
        <v>0.11255098722370267</v>
      </c>
      <c r="K51" s="81">
        <v>611688417</v>
      </c>
      <c r="L51" s="74">
        <f t="shared" si="21"/>
        <v>0.05746300967212491</v>
      </c>
      <c r="M51" s="81">
        <v>769170</v>
      </c>
      <c r="N51" s="74">
        <f t="shared" si="22"/>
        <v>7.225708697620853E-05</v>
      </c>
      <c r="O51" s="61">
        <v>50937073</v>
      </c>
      <c r="P51" s="71">
        <f t="shared" si="23"/>
        <v>0.004785111892136307</v>
      </c>
    </row>
    <row r="52" spans="1:16" s="105" customFormat="1" ht="15" customHeight="1">
      <c r="A52" s="65" t="s">
        <v>60</v>
      </c>
      <c r="B52" s="103">
        <f t="shared" si="18"/>
        <v>0</v>
      </c>
      <c r="C52" s="71">
        <f t="shared" si="19"/>
        <v>0</v>
      </c>
      <c r="D52" s="105">
        <v>2010</v>
      </c>
      <c r="E52" s="61">
        <v>0</v>
      </c>
      <c r="H52" s="105">
        <v>2010</v>
      </c>
      <c r="I52" s="81">
        <v>1150128000</v>
      </c>
      <c r="J52" s="74">
        <f t="shared" si="20"/>
        <v>0.10789765123573623</v>
      </c>
      <c r="K52" s="81">
        <v>0</v>
      </c>
      <c r="L52" s="74">
        <f t="shared" si="21"/>
        <v>0</v>
      </c>
      <c r="M52" s="81">
        <v>16969000</v>
      </c>
      <c r="N52" s="74">
        <f t="shared" si="22"/>
        <v>0.00159192302406272</v>
      </c>
      <c r="O52" s="61">
        <v>8640000</v>
      </c>
      <c r="P52" s="71">
        <f t="shared" si="23"/>
        <v>0.0008105495272498027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</sheetData>
  <sheetProtection/>
  <printOptions/>
  <pageMargins left="0.9055118110236221" right="0.3937007874015748" top="0.7086614173228347" bottom="0.4330708661417323" header="0.5118110236220472" footer="0.1968503937007874"/>
  <pageSetup fitToHeight="1" fitToWidth="1" horizontalDpi="400" verticalDpi="4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F34">
      <selection activeCell="P52" sqref="P52"/>
    </sheetView>
  </sheetViews>
  <sheetFormatPr defaultColWidth="9.00390625" defaultRowHeight="13.5"/>
  <cols>
    <col min="1" max="1" width="16.25390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35.25" customHeight="1">
      <c r="B1" s="121" t="s">
        <v>111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1152979887</v>
      </c>
      <c r="C4" s="22">
        <v>494031551</v>
      </c>
      <c r="D4" s="74">
        <f aca="true" t="shared" si="0" ref="D4:D13">C4/B4</f>
        <v>0.4284823669261457</v>
      </c>
      <c r="E4" s="75">
        <v>84500</v>
      </c>
      <c r="F4" s="80">
        <f aca="true" t="shared" si="1" ref="F4:F13">E4/B4</f>
        <v>7.328835563633731E-05</v>
      </c>
      <c r="G4" s="69">
        <v>298637755</v>
      </c>
      <c r="H4" s="74">
        <f aca="true" t="shared" si="2" ref="H4:H13">G4/B4</f>
        <v>0.2590138460932233</v>
      </c>
      <c r="I4" s="69">
        <v>218223650</v>
      </c>
      <c r="J4" s="71">
        <f aca="true" t="shared" si="3" ref="J4:J13">I4/B4</f>
        <v>0.18926925999360472</v>
      </c>
      <c r="K4" s="24">
        <v>3625747</v>
      </c>
      <c r="L4" s="71">
        <f aca="true" t="shared" si="4" ref="L4:L13">K4/B4</f>
        <v>0.0031446749773181427</v>
      </c>
      <c r="M4" s="24">
        <v>9865318</v>
      </c>
      <c r="N4" s="71">
        <f aca="true" t="shared" si="5" ref="N4:N13">M4/B4</f>
        <v>0.008556366083426744</v>
      </c>
      <c r="O4" s="24"/>
      <c r="P4" s="71">
        <f>O4/B4</f>
        <v>0</v>
      </c>
    </row>
    <row r="5" spans="1:16" s="56" customFormat="1" ht="15" customHeight="1">
      <c r="A5" s="149" t="s">
        <v>10</v>
      </c>
      <c r="B5" s="13">
        <v>1305171790</v>
      </c>
      <c r="C5" s="88">
        <v>520244317</v>
      </c>
      <c r="D5" s="74">
        <f t="shared" si="0"/>
        <v>0.39860217711263896</v>
      </c>
      <c r="E5" s="18">
        <v>218200</v>
      </c>
      <c r="F5" s="80">
        <f t="shared" si="1"/>
        <v>0.00016718105744531914</v>
      </c>
      <c r="G5" s="81">
        <v>366928790</v>
      </c>
      <c r="H5" s="74">
        <f t="shared" si="2"/>
        <v>0.28113447809042824</v>
      </c>
      <c r="I5" s="81">
        <v>243844000</v>
      </c>
      <c r="J5" s="71">
        <f t="shared" si="3"/>
        <v>0.1868290456998002</v>
      </c>
      <c r="K5" s="73">
        <v>3742611</v>
      </c>
      <c r="L5" s="71">
        <f t="shared" si="4"/>
        <v>0.002867523669048961</v>
      </c>
      <c r="M5" s="73">
        <v>14493604</v>
      </c>
      <c r="N5" s="71">
        <f t="shared" si="5"/>
        <v>0.011104748134343296</v>
      </c>
      <c r="O5" s="73"/>
      <c r="P5" s="71">
        <f aca="true" t="shared" si="6" ref="P5:P13">O5/B5</f>
        <v>0</v>
      </c>
    </row>
    <row r="6" spans="1:16" s="56" customFormat="1" ht="15" customHeight="1">
      <c r="A6" s="149" t="s">
        <v>11</v>
      </c>
      <c r="B6" s="13">
        <v>1335125804</v>
      </c>
      <c r="C6" s="88">
        <v>547456162</v>
      </c>
      <c r="D6" s="74">
        <f t="shared" si="0"/>
        <v>0.41004088181041554</v>
      </c>
      <c r="E6" s="18">
        <v>279800</v>
      </c>
      <c r="F6" s="80">
        <f t="shared" si="1"/>
        <v>0.00020956826627253173</v>
      </c>
      <c r="G6" s="81">
        <v>348271403</v>
      </c>
      <c r="H6" s="74">
        <f t="shared" si="2"/>
        <v>0.2608528739064053</v>
      </c>
      <c r="I6" s="81">
        <v>230807000</v>
      </c>
      <c r="J6" s="71">
        <f t="shared" si="3"/>
        <v>0.17287284786834964</v>
      </c>
      <c r="K6" s="73">
        <v>3557934</v>
      </c>
      <c r="L6" s="71">
        <f t="shared" si="4"/>
        <v>0.0026648679767408644</v>
      </c>
      <c r="M6" s="73">
        <v>10644143</v>
      </c>
      <c r="N6" s="71">
        <f t="shared" si="5"/>
        <v>0.007972389544199087</v>
      </c>
      <c r="O6" s="73"/>
      <c r="P6" s="71">
        <f t="shared" si="6"/>
        <v>0</v>
      </c>
    </row>
    <row r="7" spans="1:16" s="56" customFormat="1" ht="15" customHeight="1">
      <c r="A7" s="149" t="s">
        <v>41</v>
      </c>
      <c r="B7" s="13">
        <v>1659010388</v>
      </c>
      <c r="C7" s="88">
        <v>604846367</v>
      </c>
      <c r="D7" s="74">
        <f t="shared" si="0"/>
        <v>0.3645826279178187</v>
      </c>
      <c r="E7" s="18">
        <v>303900</v>
      </c>
      <c r="F7" s="80">
        <f t="shared" si="1"/>
        <v>0.00018318149313480971</v>
      </c>
      <c r="G7" s="81">
        <v>386796525</v>
      </c>
      <c r="H7" s="74">
        <f t="shared" si="2"/>
        <v>0.23314894698537597</v>
      </c>
      <c r="I7" s="81">
        <v>425849919</v>
      </c>
      <c r="J7" s="71">
        <f t="shared" si="3"/>
        <v>0.25668912146679096</v>
      </c>
      <c r="K7" s="73">
        <v>8154244</v>
      </c>
      <c r="L7" s="71">
        <f t="shared" si="4"/>
        <v>0.00491512534157803</v>
      </c>
      <c r="M7" s="73">
        <v>17552516</v>
      </c>
      <c r="N7" s="71">
        <f t="shared" si="5"/>
        <v>0.010580112172269292</v>
      </c>
      <c r="O7" s="73"/>
      <c r="P7" s="71">
        <f t="shared" si="6"/>
        <v>0</v>
      </c>
    </row>
    <row r="8" spans="1:16" s="56" customFormat="1" ht="15" customHeight="1">
      <c r="A8" s="149" t="s">
        <v>45</v>
      </c>
      <c r="B8" s="13">
        <f aca="true" t="shared" si="7" ref="B8:B13">C8+E8+G8+I8+K8+M8+O8+I21+K21+M21+O21</f>
        <v>1900909151</v>
      </c>
      <c r="C8" s="88">
        <v>633242263</v>
      </c>
      <c r="D8" s="74">
        <f t="shared" si="0"/>
        <v>0.3331260006123249</v>
      </c>
      <c r="E8" s="18">
        <v>298900</v>
      </c>
      <c r="F8" s="80">
        <f t="shared" si="1"/>
        <v>0.00015724054978785254</v>
      </c>
      <c r="G8" s="81">
        <v>402763515</v>
      </c>
      <c r="H8" s="74">
        <f t="shared" si="2"/>
        <v>0.21187941295780527</v>
      </c>
      <c r="I8" s="81">
        <v>514827807</v>
      </c>
      <c r="J8" s="71">
        <f t="shared" si="3"/>
        <v>0.27083241023337046</v>
      </c>
      <c r="K8" s="73">
        <v>77077510</v>
      </c>
      <c r="L8" s="71">
        <f t="shared" si="4"/>
        <v>0.040547708426492815</v>
      </c>
      <c r="M8" s="73">
        <v>26063833</v>
      </c>
      <c r="N8" s="71">
        <f t="shared" si="5"/>
        <v>0.01371124600367606</v>
      </c>
      <c r="O8" s="73"/>
      <c r="P8" s="71">
        <f t="shared" si="6"/>
        <v>0</v>
      </c>
    </row>
    <row r="9" spans="1:16" s="56" customFormat="1" ht="15" customHeight="1">
      <c r="A9" s="149" t="s">
        <v>48</v>
      </c>
      <c r="B9" s="13">
        <f t="shared" si="7"/>
        <v>2114927520</v>
      </c>
      <c r="C9" s="88">
        <v>663498001</v>
      </c>
      <c r="D9" s="74">
        <f t="shared" si="0"/>
        <v>0.3137213898469674</v>
      </c>
      <c r="E9" s="18">
        <v>294400</v>
      </c>
      <c r="F9" s="80">
        <f t="shared" si="1"/>
        <v>0.00013920098784283633</v>
      </c>
      <c r="G9" s="81">
        <v>378437839</v>
      </c>
      <c r="H9" s="74">
        <f t="shared" si="2"/>
        <v>0.1789365523977862</v>
      </c>
      <c r="I9" s="81">
        <v>673288173</v>
      </c>
      <c r="J9" s="71">
        <f t="shared" si="3"/>
        <v>0.3183504714147367</v>
      </c>
      <c r="K9" s="73">
        <v>80068348</v>
      </c>
      <c r="L9" s="71">
        <f t="shared" si="4"/>
        <v>0.03785867233880431</v>
      </c>
      <c r="M9" s="73">
        <v>53602204</v>
      </c>
      <c r="N9" s="71">
        <f t="shared" si="5"/>
        <v>0.025344700228781363</v>
      </c>
      <c r="O9" s="73"/>
      <c r="P9" s="71">
        <f t="shared" si="6"/>
        <v>0</v>
      </c>
    </row>
    <row r="10" spans="1:16" s="56" customFormat="1" ht="15" customHeight="1">
      <c r="A10" s="149" t="s">
        <v>59</v>
      </c>
      <c r="B10" s="13">
        <f t="shared" si="7"/>
        <v>2386509142</v>
      </c>
      <c r="C10" s="88">
        <v>667023755</v>
      </c>
      <c r="D10" s="74">
        <f t="shared" si="0"/>
        <v>0.27949767434831807</v>
      </c>
      <c r="E10" s="18">
        <v>319700</v>
      </c>
      <c r="F10" s="80">
        <f t="shared" si="1"/>
        <v>0.0001339613556778908</v>
      </c>
      <c r="G10" s="81">
        <v>444900174</v>
      </c>
      <c r="H10" s="74">
        <f t="shared" si="2"/>
        <v>0.18642299171213483</v>
      </c>
      <c r="I10" s="81">
        <v>762088000</v>
      </c>
      <c r="J10" s="71">
        <f t="shared" si="3"/>
        <v>0.31933169104113995</v>
      </c>
      <c r="K10" s="73">
        <v>87895518</v>
      </c>
      <c r="L10" s="71">
        <f t="shared" si="4"/>
        <v>0.03683016186828418</v>
      </c>
      <c r="M10" s="73">
        <v>145305611</v>
      </c>
      <c r="N10" s="71">
        <f t="shared" si="5"/>
        <v>0.060886257857880016</v>
      </c>
      <c r="O10" s="73"/>
      <c r="P10" s="71">
        <f t="shared" si="6"/>
        <v>0</v>
      </c>
    </row>
    <row r="11" spans="1:16" s="56" customFormat="1" ht="15" customHeight="1">
      <c r="A11" s="149" t="s">
        <v>57</v>
      </c>
      <c r="B11" s="13">
        <f t="shared" si="7"/>
        <v>2317115235</v>
      </c>
      <c r="C11" s="88">
        <v>606422993</v>
      </c>
      <c r="D11" s="74">
        <f t="shared" si="0"/>
        <v>0.2617146457974931</v>
      </c>
      <c r="E11" s="18">
        <v>229300</v>
      </c>
      <c r="F11" s="80">
        <f t="shared" si="1"/>
        <v>9.895925612003496E-05</v>
      </c>
      <c r="G11" s="81">
        <v>417352787</v>
      </c>
      <c r="H11" s="74">
        <f t="shared" si="2"/>
        <v>0.18011740663385695</v>
      </c>
      <c r="I11" s="81">
        <v>258556000</v>
      </c>
      <c r="J11" s="71">
        <f t="shared" si="3"/>
        <v>0.11158530059036964</v>
      </c>
      <c r="K11" s="73">
        <v>103953571</v>
      </c>
      <c r="L11" s="71">
        <f t="shared" si="4"/>
        <v>0.044863358295600696</v>
      </c>
      <c r="M11" s="73">
        <v>216098791</v>
      </c>
      <c r="N11" s="71">
        <f t="shared" si="5"/>
        <v>0.0932619956641906</v>
      </c>
      <c r="O11" s="73">
        <v>524705906</v>
      </c>
      <c r="P11" s="71">
        <f t="shared" si="6"/>
        <v>0.22644791164216743</v>
      </c>
    </row>
    <row r="12" spans="1:16" s="56" customFormat="1" ht="15" customHeight="1">
      <c r="A12" s="149" t="s">
        <v>80</v>
      </c>
      <c r="B12" s="13">
        <f t="shared" si="7"/>
        <v>2424164901</v>
      </c>
      <c r="C12" s="88">
        <v>603762598</v>
      </c>
      <c r="D12" s="74">
        <f t="shared" si="0"/>
        <v>0.2490600362008954</v>
      </c>
      <c r="E12" s="18">
        <v>256100</v>
      </c>
      <c r="F12" s="80">
        <f t="shared" si="1"/>
        <v>0.00010564462833958011</v>
      </c>
      <c r="G12" s="81">
        <v>453354264</v>
      </c>
      <c r="H12" s="74">
        <f t="shared" si="2"/>
        <v>0.18701461431645405</v>
      </c>
      <c r="I12" s="81">
        <v>131289000</v>
      </c>
      <c r="J12" s="71">
        <f t="shared" si="3"/>
        <v>0.0541584443970134</v>
      </c>
      <c r="K12" s="73">
        <v>121012152</v>
      </c>
      <c r="L12" s="71">
        <f t="shared" si="4"/>
        <v>0.04991910903011627</v>
      </c>
      <c r="M12" s="73">
        <v>257497057</v>
      </c>
      <c r="N12" s="71">
        <f t="shared" si="5"/>
        <v>0.10622093278133804</v>
      </c>
      <c r="O12" s="73">
        <v>667569348</v>
      </c>
      <c r="P12" s="71">
        <f t="shared" si="6"/>
        <v>0.2753811622817486</v>
      </c>
    </row>
    <row r="13" spans="1:16" s="56" customFormat="1" ht="15" customHeight="1">
      <c r="A13" s="149" t="s">
        <v>79</v>
      </c>
      <c r="B13" s="13">
        <f t="shared" si="7"/>
        <v>2562456000</v>
      </c>
      <c r="C13" s="88">
        <v>605940000</v>
      </c>
      <c r="D13" s="74">
        <f t="shared" si="0"/>
        <v>0.2364684505802246</v>
      </c>
      <c r="E13" s="18">
        <v>251000</v>
      </c>
      <c r="F13" s="80">
        <f t="shared" si="1"/>
        <v>9.795290143518562E-05</v>
      </c>
      <c r="G13" s="81">
        <v>426539000</v>
      </c>
      <c r="H13" s="74">
        <f t="shared" si="2"/>
        <v>0.16645710209267983</v>
      </c>
      <c r="I13" s="81">
        <v>102852000</v>
      </c>
      <c r="J13" s="71">
        <f t="shared" si="3"/>
        <v>0.04013805505343311</v>
      </c>
      <c r="K13" s="73">
        <v>124027000</v>
      </c>
      <c r="L13" s="71">
        <f t="shared" si="4"/>
        <v>0.0484016115788915</v>
      </c>
      <c r="M13" s="73">
        <v>234785000</v>
      </c>
      <c r="N13" s="71">
        <f t="shared" si="5"/>
        <v>0.0916249879022313</v>
      </c>
      <c r="O13" s="73">
        <v>843796000</v>
      </c>
      <c r="P13" s="71">
        <f t="shared" si="6"/>
        <v>0.3292918980852744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24"/>
      <c r="F15" s="62"/>
      <c r="I15" s="30"/>
      <c r="J15" s="5"/>
      <c r="K15" s="8"/>
      <c r="L15" s="8"/>
      <c r="M15" s="5"/>
      <c r="N15" s="5"/>
      <c r="O15" s="8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E16" s="182"/>
      <c r="F16" s="183"/>
      <c r="I16" s="185" t="s">
        <v>33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E17" s="24"/>
      <c r="F17" s="62"/>
      <c r="H17" s="105">
        <v>2001</v>
      </c>
      <c r="I17" s="69">
        <v>0</v>
      </c>
      <c r="J17" s="70">
        <f aca="true" t="shared" si="8" ref="J17:J26">I17/B4</f>
        <v>0</v>
      </c>
      <c r="K17" s="24">
        <v>89562385</v>
      </c>
      <c r="L17" s="71">
        <f aca="true" t="shared" si="9" ref="L17:L26">K17/B4</f>
        <v>0.07767905234933209</v>
      </c>
      <c r="M17" s="24">
        <v>33203389</v>
      </c>
      <c r="N17" s="71">
        <f aca="true" t="shared" si="10" ref="N17:N26">M17/B4</f>
        <v>0.028797890903711834</v>
      </c>
      <c r="O17" s="24">
        <v>5745592</v>
      </c>
      <c r="P17" s="71">
        <f aca="true" t="shared" si="11" ref="P17:P26">O17/B4</f>
        <v>0.0049832543176011185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E18" s="24"/>
      <c r="F18" s="62"/>
      <c r="H18" s="105">
        <v>2002</v>
      </c>
      <c r="I18" s="61">
        <v>0</v>
      </c>
      <c r="J18" s="72">
        <f t="shared" si="8"/>
        <v>0</v>
      </c>
      <c r="K18" s="73">
        <v>100513677</v>
      </c>
      <c r="L18" s="71">
        <f t="shared" si="9"/>
        <v>0.07701183688623855</v>
      </c>
      <c r="M18" s="73">
        <v>52838531</v>
      </c>
      <c r="N18" s="71">
        <f t="shared" si="10"/>
        <v>0.04048396648229732</v>
      </c>
      <c r="O18" s="73">
        <v>2348060</v>
      </c>
      <c r="P18" s="71">
        <f t="shared" si="11"/>
        <v>0.0017990428677591935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E19" s="24"/>
      <c r="F19" s="62"/>
      <c r="H19" s="105">
        <v>2003</v>
      </c>
      <c r="I19" s="61">
        <v>0</v>
      </c>
      <c r="J19" s="72">
        <f t="shared" si="8"/>
        <v>0</v>
      </c>
      <c r="K19" s="73">
        <v>102880631</v>
      </c>
      <c r="L19" s="71">
        <f t="shared" si="9"/>
        <v>0.07705688160005032</v>
      </c>
      <c r="M19" s="73">
        <v>87312391</v>
      </c>
      <c r="N19" s="71">
        <f t="shared" si="10"/>
        <v>0.06539637743380773</v>
      </c>
      <c r="O19" s="73">
        <v>3917340</v>
      </c>
      <c r="P19" s="71">
        <f t="shared" si="11"/>
        <v>0.0029340605868478893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E20" s="24"/>
      <c r="F20" s="62"/>
      <c r="H20" s="105">
        <v>2004</v>
      </c>
      <c r="I20" s="61">
        <v>406</v>
      </c>
      <c r="J20" s="72">
        <f t="shared" si="8"/>
        <v>2.447242060307099E-07</v>
      </c>
      <c r="K20" s="73">
        <v>114430252</v>
      </c>
      <c r="L20" s="71">
        <f t="shared" si="9"/>
        <v>0.06897500632166023</v>
      </c>
      <c r="M20" s="73">
        <v>98379733</v>
      </c>
      <c r="N20" s="71">
        <f t="shared" si="10"/>
        <v>0.059300251349601554</v>
      </c>
      <c r="O20" s="73">
        <v>2696526</v>
      </c>
      <c r="P20" s="71">
        <f t="shared" si="11"/>
        <v>0.0016253822275644485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F21" s="62"/>
      <c r="H21" s="105">
        <v>2005</v>
      </c>
      <c r="I21" s="61">
        <v>42</v>
      </c>
      <c r="J21" s="72">
        <f t="shared" si="8"/>
        <v>2.2094690836700592E-08</v>
      </c>
      <c r="K21" s="73">
        <v>148975149</v>
      </c>
      <c r="L21" s="71">
        <f t="shared" si="9"/>
        <v>0.0783704728453906</v>
      </c>
      <c r="M21" s="73">
        <v>97238776</v>
      </c>
      <c r="N21" s="71">
        <f t="shared" si="10"/>
        <v>0.051153826025218604</v>
      </c>
      <c r="O21" s="73">
        <v>421356</v>
      </c>
      <c r="P21" s="71">
        <f t="shared" si="11"/>
        <v>0.00022166025124259082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F22" s="62"/>
      <c r="H22" s="105">
        <v>2006</v>
      </c>
      <c r="I22" s="61"/>
      <c r="J22" s="72">
        <f t="shared" si="8"/>
        <v>0</v>
      </c>
      <c r="K22" s="73">
        <v>117502995</v>
      </c>
      <c r="L22" s="71">
        <f t="shared" si="9"/>
        <v>0.05555887560629028</v>
      </c>
      <c r="M22" s="73">
        <v>145479041</v>
      </c>
      <c r="N22" s="71">
        <f t="shared" si="10"/>
        <v>0.0687867738370533</v>
      </c>
      <c r="O22" s="73">
        <v>2756519</v>
      </c>
      <c r="P22" s="71">
        <f t="shared" si="11"/>
        <v>0.001303363341737593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F23" s="62"/>
      <c r="H23" s="105">
        <v>2007</v>
      </c>
      <c r="I23" s="61">
        <v>0</v>
      </c>
      <c r="J23" s="72">
        <f t="shared" si="8"/>
        <v>0</v>
      </c>
      <c r="K23" s="73">
        <v>129556302</v>
      </c>
      <c r="L23" s="71">
        <f t="shared" si="9"/>
        <v>0.05428694980461131</v>
      </c>
      <c r="M23" s="73">
        <v>147533425</v>
      </c>
      <c r="N23" s="71">
        <f t="shared" si="10"/>
        <v>0.06181976109103042</v>
      </c>
      <c r="O23" s="73">
        <v>1886657</v>
      </c>
      <c r="P23" s="71">
        <f t="shared" si="11"/>
        <v>0.0007905509209233107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F24" s="62"/>
      <c r="H24" s="105">
        <v>2008</v>
      </c>
      <c r="I24" s="61">
        <v>0</v>
      </c>
      <c r="J24" s="72">
        <f t="shared" si="8"/>
        <v>0</v>
      </c>
      <c r="K24" s="73">
        <v>95527113</v>
      </c>
      <c r="L24" s="71">
        <f t="shared" si="9"/>
        <v>0.0412267424412321</v>
      </c>
      <c r="M24" s="73">
        <v>91741157</v>
      </c>
      <c r="N24" s="71">
        <f t="shared" si="10"/>
        <v>0.03959283319804334</v>
      </c>
      <c r="O24" s="73">
        <v>2527617</v>
      </c>
      <c r="P24" s="71">
        <f t="shared" si="11"/>
        <v>0.0010908464809260986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F25" s="62"/>
      <c r="H25" s="105">
        <v>2009</v>
      </c>
      <c r="I25" s="61">
        <v>0</v>
      </c>
      <c r="J25" s="72">
        <f t="shared" si="8"/>
        <v>0</v>
      </c>
      <c r="K25" s="73">
        <v>100686514</v>
      </c>
      <c r="L25" s="71">
        <f t="shared" si="9"/>
        <v>0.04153451522974592</v>
      </c>
      <c r="M25" s="73">
        <v>86206796</v>
      </c>
      <c r="N25" s="71">
        <f t="shared" si="10"/>
        <v>0.03556144054574776</v>
      </c>
      <c r="O25" s="73">
        <v>2531072</v>
      </c>
      <c r="P25" s="71">
        <f t="shared" si="11"/>
        <v>0.0010441005886010063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F26" s="62"/>
      <c r="H26" s="105">
        <v>2010</v>
      </c>
      <c r="I26" s="61">
        <v>0</v>
      </c>
      <c r="J26" s="72">
        <f t="shared" si="8"/>
        <v>0</v>
      </c>
      <c r="K26" s="73">
        <v>108956000</v>
      </c>
      <c r="L26" s="71">
        <f t="shared" si="9"/>
        <v>0.04252014473614376</v>
      </c>
      <c r="M26" s="73">
        <v>114740000</v>
      </c>
      <c r="N26" s="71">
        <f t="shared" si="10"/>
        <v>0.044777354225789635</v>
      </c>
      <c r="O26" s="73">
        <v>570000</v>
      </c>
      <c r="P26" s="71">
        <f t="shared" si="11"/>
        <v>0.00022244284389663668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1100141356</v>
      </c>
      <c r="C30" s="22">
        <v>39046808</v>
      </c>
      <c r="D30" s="71">
        <f aca="true" t="shared" si="12" ref="D30:D39">C30/B30</f>
        <v>0.03549253719719268</v>
      </c>
      <c r="E30" s="24">
        <v>654923420</v>
      </c>
      <c r="F30" s="60">
        <f aca="true" t="shared" si="13" ref="F30:F39">E30/B30</f>
        <v>0.5953084268927347</v>
      </c>
      <c r="G30" s="24">
        <v>327963680</v>
      </c>
      <c r="H30" s="60">
        <f aca="true" t="shared" si="14" ref="H30:H39">G30/B30</f>
        <v>0.29811049117582666</v>
      </c>
      <c r="I30" s="24">
        <v>51700020</v>
      </c>
      <c r="J30" s="71">
        <f aca="true" t="shared" si="15" ref="J30:J39">I30/B30</f>
        <v>0.04699397919916029</v>
      </c>
      <c r="K30" s="24">
        <v>7856163</v>
      </c>
      <c r="L30" s="71">
        <f aca="true" t="shared" si="16" ref="L30:L39">K30/B30</f>
        <v>0.007141048699927249</v>
      </c>
      <c r="M30" s="24">
        <v>790910</v>
      </c>
      <c r="N30" s="71">
        <f aca="true" t="shared" si="17" ref="N30:N39">M30/B30</f>
        <v>0.0007189167061909816</v>
      </c>
      <c r="O30" s="24"/>
      <c r="P30" s="71"/>
    </row>
    <row r="31" spans="1:16" s="105" customFormat="1" ht="15" customHeight="1">
      <c r="A31" s="149" t="s">
        <v>10</v>
      </c>
      <c r="B31" s="73">
        <v>1217859399</v>
      </c>
      <c r="C31" s="88">
        <v>37380458</v>
      </c>
      <c r="D31" s="71">
        <f t="shared" si="12"/>
        <v>0.03069357434092439</v>
      </c>
      <c r="E31" s="73">
        <v>729310565</v>
      </c>
      <c r="F31" s="60">
        <f t="shared" si="13"/>
        <v>0.5988462753572754</v>
      </c>
      <c r="G31" s="73">
        <v>365362355</v>
      </c>
      <c r="H31" s="60">
        <f t="shared" si="14"/>
        <v>0.3000037239931011</v>
      </c>
      <c r="I31" s="73">
        <v>60018675</v>
      </c>
      <c r="J31" s="71">
        <f t="shared" si="15"/>
        <v>0.04928210518330942</v>
      </c>
      <c r="K31" s="73">
        <v>8623906</v>
      </c>
      <c r="L31" s="71">
        <f t="shared" si="16"/>
        <v>0.007081200019543471</v>
      </c>
      <c r="M31" s="73">
        <v>745708</v>
      </c>
      <c r="N31" s="71">
        <f t="shared" si="17"/>
        <v>0.000612310419915723</v>
      </c>
      <c r="O31" s="73"/>
      <c r="P31" s="71"/>
    </row>
    <row r="32" spans="1:16" s="105" customFormat="1" ht="15" customHeight="1">
      <c r="A32" s="149" t="s">
        <v>11</v>
      </c>
      <c r="B32" s="73">
        <v>1235256222</v>
      </c>
      <c r="C32" s="88">
        <v>35717906</v>
      </c>
      <c r="D32" s="71">
        <f t="shared" si="12"/>
        <v>0.028915382382911</v>
      </c>
      <c r="E32" s="73">
        <v>689220975</v>
      </c>
      <c r="F32" s="60">
        <f t="shared" si="13"/>
        <v>0.5579579059995214</v>
      </c>
      <c r="G32" s="73">
        <v>416090596</v>
      </c>
      <c r="H32" s="80">
        <f t="shared" si="14"/>
        <v>0.3368455779371092</v>
      </c>
      <c r="I32" s="81">
        <v>65201902</v>
      </c>
      <c r="J32" s="71">
        <f t="shared" si="15"/>
        <v>0.05278411137604454</v>
      </c>
      <c r="K32" s="73">
        <v>8061629</v>
      </c>
      <c r="L32" s="71">
        <f t="shared" si="16"/>
        <v>0.006526280828561574</v>
      </c>
      <c r="M32" s="73">
        <v>835563</v>
      </c>
      <c r="N32" s="71">
        <f t="shared" si="17"/>
        <v>0.0006764288939562209</v>
      </c>
      <c r="O32" s="73"/>
      <c r="P32" s="71"/>
    </row>
    <row r="33" spans="1:16" s="105" customFormat="1" ht="15" customHeight="1">
      <c r="A33" s="149" t="s">
        <v>41</v>
      </c>
      <c r="B33" s="73">
        <v>1561771612</v>
      </c>
      <c r="C33" s="88">
        <v>35238580</v>
      </c>
      <c r="D33" s="71">
        <f t="shared" si="12"/>
        <v>0.02256320945344472</v>
      </c>
      <c r="E33" s="73">
        <v>1001276900</v>
      </c>
      <c r="F33" s="80">
        <f t="shared" si="13"/>
        <v>0.641116084007807</v>
      </c>
      <c r="G33" s="81">
        <v>390524606</v>
      </c>
      <c r="H33" s="80">
        <f t="shared" si="14"/>
        <v>0.25005231430727276</v>
      </c>
      <c r="I33" s="81">
        <v>110582622</v>
      </c>
      <c r="J33" s="71">
        <f t="shared" si="15"/>
        <v>0.07080588554070863</v>
      </c>
      <c r="K33" s="73">
        <v>18622430</v>
      </c>
      <c r="L33" s="71">
        <f t="shared" si="16"/>
        <v>0.011923913750841054</v>
      </c>
      <c r="M33" s="73">
        <v>282230</v>
      </c>
      <c r="N33" s="71">
        <f t="shared" si="17"/>
        <v>0.00018071144194929827</v>
      </c>
      <c r="O33" s="73"/>
      <c r="P33" s="71"/>
    </row>
    <row r="34" spans="1:16" s="105" customFormat="1" ht="15" customHeight="1">
      <c r="A34" s="149" t="s">
        <v>45</v>
      </c>
      <c r="B34" s="73">
        <f aca="true" t="shared" si="18" ref="B34:B39">C34+E34+G34+I34+K34+M34+O34+G47+I47+K47+M47+O47</f>
        <v>1755430110</v>
      </c>
      <c r="C34" s="88">
        <v>36379414</v>
      </c>
      <c r="D34" s="71">
        <f t="shared" si="12"/>
        <v>0.020723931868754375</v>
      </c>
      <c r="E34" s="73">
        <v>1193170298</v>
      </c>
      <c r="F34" s="80">
        <f t="shared" si="13"/>
        <v>0.6797025362633207</v>
      </c>
      <c r="G34" s="81">
        <v>368691602</v>
      </c>
      <c r="H34" s="80">
        <f t="shared" si="14"/>
        <v>0.2100292115873528</v>
      </c>
      <c r="I34" s="81">
        <v>133007464</v>
      </c>
      <c r="J34" s="71">
        <f t="shared" si="15"/>
        <v>0.07576915950245379</v>
      </c>
      <c r="K34" s="73">
        <v>20787810</v>
      </c>
      <c r="L34" s="71">
        <f t="shared" si="16"/>
        <v>0.011842003781056256</v>
      </c>
      <c r="M34" s="73">
        <v>218048</v>
      </c>
      <c r="N34" s="71">
        <f t="shared" si="17"/>
        <v>0.0001242134327979597</v>
      </c>
      <c r="O34" s="73"/>
      <c r="P34" s="71"/>
    </row>
    <row r="35" spans="1:16" s="105" customFormat="1" ht="15" customHeight="1">
      <c r="A35" s="149" t="s">
        <v>48</v>
      </c>
      <c r="B35" s="73">
        <f t="shared" si="18"/>
        <v>1984927647</v>
      </c>
      <c r="C35" s="88">
        <v>34905429</v>
      </c>
      <c r="D35" s="71">
        <f t="shared" si="12"/>
        <v>0.017585239972225546</v>
      </c>
      <c r="E35" s="73">
        <v>1331719950</v>
      </c>
      <c r="F35" s="80">
        <f t="shared" si="13"/>
        <v>0.6709161172764904</v>
      </c>
      <c r="G35" s="81">
        <v>419815098</v>
      </c>
      <c r="H35" s="80">
        <f t="shared" si="14"/>
        <v>0.2115014613426864</v>
      </c>
      <c r="I35" s="81">
        <v>125820835</v>
      </c>
      <c r="J35" s="71">
        <f t="shared" si="15"/>
        <v>0.06338812157217134</v>
      </c>
      <c r="K35" s="73">
        <v>68500718</v>
      </c>
      <c r="L35" s="71">
        <f t="shared" si="16"/>
        <v>0.03451043573478928</v>
      </c>
      <c r="M35" s="73">
        <v>202335</v>
      </c>
      <c r="N35" s="71">
        <f t="shared" si="17"/>
        <v>0.00010193570546805931</v>
      </c>
      <c r="O35" s="73"/>
      <c r="P35" s="71"/>
    </row>
    <row r="36" spans="1:16" s="105" customFormat="1" ht="15" customHeight="1">
      <c r="A36" s="149" t="s">
        <v>59</v>
      </c>
      <c r="B36" s="73">
        <f t="shared" si="18"/>
        <v>2294767985</v>
      </c>
      <c r="C36" s="88">
        <v>48318982</v>
      </c>
      <c r="D36" s="71">
        <f t="shared" si="12"/>
        <v>0.021056151347692783</v>
      </c>
      <c r="E36" s="73">
        <v>1516865578</v>
      </c>
      <c r="F36" s="80">
        <f t="shared" si="13"/>
        <v>0.6610104323901834</v>
      </c>
      <c r="G36" s="81">
        <v>459093464</v>
      </c>
      <c r="H36" s="80">
        <f t="shared" si="14"/>
        <v>0.20006095038841148</v>
      </c>
      <c r="I36" s="81">
        <v>112433692</v>
      </c>
      <c r="J36" s="71">
        <f t="shared" si="15"/>
        <v>0.04899566872770364</v>
      </c>
      <c r="K36" s="73">
        <v>132754658</v>
      </c>
      <c r="L36" s="71">
        <f t="shared" si="16"/>
        <v>0.05785101538271635</v>
      </c>
      <c r="M36" s="73">
        <v>2976097</v>
      </c>
      <c r="N36" s="71">
        <f t="shared" si="17"/>
        <v>0.0012969054037068588</v>
      </c>
      <c r="O36" s="73"/>
      <c r="P36" s="71"/>
    </row>
    <row r="37" spans="1:16" s="105" customFormat="1" ht="15" customHeight="1">
      <c r="A37" s="149" t="s">
        <v>57</v>
      </c>
      <c r="B37" s="73">
        <f t="shared" si="18"/>
        <v>2244418314</v>
      </c>
      <c r="C37" s="88">
        <v>29327593</v>
      </c>
      <c r="D37" s="71">
        <f t="shared" si="12"/>
        <v>0.013066901484925238</v>
      </c>
      <c r="E37" s="73">
        <v>1561835783</v>
      </c>
      <c r="F37" s="80">
        <f t="shared" si="13"/>
        <v>0.6958755296451391</v>
      </c>
      <c r="G37" s="81">
        <v>95827729</v>
      </c>
      <c r="H37" s="80">
        <f t="shared" si="14"/>
        <v>0.042696019900682385</v>
      </c>
      <c r="I37" s="81">
        <v>94805942</v>
      </c>
      <c r="J37" s="71">
        <f t="shared" si="15"/>
        <v>0.04224076296679158</v>
      </c>
      <c r="K37" s="73">
        <v>165501348</v>
      </c>
      <c r="L37" s="71">
        <f t="shared" si="16"/>
        <v>0.07373908284728067</v>
      </c>
      <c r="M37" s="73">
        <v>14731275</v>
      </c>
      <c r="N37" s="71">
        <f t="shared" si="17"/>
        <v>0.006563515770705835</v>
      </c>
      <c r="O37" s="73">
        <v>347882</v>
      </c>
      <c r="P37" s="71">
        <f>O37/B37</f>
        <v>0.00015499873523131482</v>
      </c>
    </row>
    <row r="38" spans="1:16" s="105" customFormat="1" ht="15" customHeight="1">
      <c r="A38" s="149" t="s">
        <v>80</v>
      </c>
      <c r="B38" s="73">
        <f t="shared" si="18"/>
        <v>2251554807</v>
      </c>
      <c r="C38" s="88">
        <v>28745144</v>
      </c>
      <c r="D38" s="71">
        <f t="shared" si="12"/>
        <v>0.012766797375143798</v>
      </c>
      <c r="E38" s="73">
        <v>1621656650</v>
      </c>
      <c r="F38" s="80">
        <f t="shared" si="13"/>
        <v>0.7202385857800707</v>
      </c>
      <c r="G38" s="81">
        <v>15580122</v>
      </c>
      <c r="H38" s="80">
        <f t="shared" si="14"/>
        <v>0.006919716966943013</v>
      </c>
      <c r="I38" s="81">
        <v>89718496</v>
      </c>
      <c r="J38" s="71">
        <f t="shared" si="15"/>
        <v>0.03984735158170191</v>
      </c>
      <c r="K38" s="73">
        <v>169157896</v>
      </c>
      <c r="L38" s="71">
        <f t="shared" si="16"/>
        <v>0.07512937081260221</v>
      </c>
      <c r="M38" s="73">
        <v>14047604</v>
      </c>
      <c r="N38" s="71">
        <f t="shared" si="17"/>
        <v>0.006239068201372013</v>
      </c>
      <c r="O38" s="73">
        <v>758622</v>
      </c>
      <c r="P38" s="71">
        <f>O38/B38</f>
        <v>0.0003369325044371438</v>
      </c>
    </row>
    <row r="39" spans="1:16" s="105" customFormat="1" ht="15" customHeight="1">
      <c r="A39" s="149" t="s">
        <v>79</v>
      </c>
      <c r="B39" s="73">
        <f t="shared" si="18"/>
        <v>2562456000</v>
      </c>
      <c r="C39" s="88">
        <v>35337000</v>
      </c>
      <c r="D39" s="71">
        <f t="shared" si="12"/>
        <v>0.01379028556978149</v>
      </c>
      <c r="E39" s="73">
        <v>1733478000</v>
      </c>
      <c r="F39" s="80">
        <f t="shared" si="13"/>
        <v>0.6764908353548315</v>
      </c>
      <c r="G39" s="81">
        <v>3611000</v>
      </c>
      <c r="H39" s="80">
        <f t="shared" si="14"/>
        <v>0.0014091949286153596</v>
      </c>
      <c r="I39" s="81">
        <v>111174000</v>
      </c>
      <c r="J39" s="71">
        <f t="shared" si="15"/>
        <v>0.04338572057432401</v>
      </c>
      <c r="K39" s="73">
        <v>257494000</v>
      </c>
      <c r="L39" s="71">
        <f t="shared" si="16"/>
        <v>0.10048718885319396</v>
      </c>
      <c r="M39" s="73">
        <v>23284000</v>
      </c>
      <c r="N39" s="71">
        <f t="shared" si="17"/>
        <v>0.009086595047875944</v>
      </c>
      <c r="O39" s="73">
        <v>456000</v>
      </c>
      <c r="P39" s="71">
        <f>O39/B39</f>
        <v>0.00017795427511730933</v>
      </c>
    </row>
    <row r="40" spans="1:15" s="105" customFormat="1" ht="15" customHeight="1">
      <c r="A40" s="153"/>
      <c r="J40" s="151"/>
      <c r="M40" s="5"/>
      <c r="N40" s="5"/>
      <c r="O40" s="5"/>
    </row>
    <row r="41" spans="1:16" s="105" customFormat="1" ht="15" customHeight="1" thickBot="1">
      <c r="A41" s="153"/>
      <c r="G41" s="34"/>
      <c r="H41" s="8"/>
      <c r="I41" s="8"/>
      <c r="J41" s="8"/>
      <c r="K41" s="5"/>
      <c r="L41" s="5"/>
      <c r="M41" s="5"/>
      <c r="N41" s="8"/>
      <c r="O41" s="8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86" t="s">
        <v>2</v>
      </c>
      <c r="I42" s="96" t="s">
        <v>35</v>
      </c>
      <c r="J42" s="186" t="s">
        <v>2</v>
      </c>
      <c r="K42" s="96" t="s">
        <v>19</v>
      </c>
      <c r="L42" s="109" t="s">
        <v>2</v>
      </c>
      <c r="M42" s="96" t="s">
        <v>26</v>
      </c>
      <c r="N42" s="109" t="s">
        <v>2</v>
      </c>
      <c r="O42" s="96" t="s">
        <v>112</v>
      </c>
      <c r="P42" s="109" t="s">
        <v>2</v>
      </c>
    </row>
    <row r="43" spans="1:16" s="105" customFormat="1" ht="15" customHeight="1" thickTop="1">
      <c r="A43" s="65" t="s">
        <v>23</v>
      </c>
      <c r="B43" s="103">
        <f>B4-B30</f>
        <v>52838531</v>
      </c>
      <c r="C43" s="71">
        <f>B43/B30</f>
        <v>0.04802885621181938</v>
      </c>
      <c r="D43" s="105">
        <v>2001</v>
      </c>
      <c r="E43" s="61">
        <v>40000000</v>
      </c>
      <c r="F43" s="105">
        <v>2001</v>
      </c>
      <c r="G43" s="83"/>
      <c r="H43" s="74"/>
      <c r="I43" s="83">
        <v>0</v>
      </c>
      <c r="J43" s="74">
        <f aca="true" t="shared" si="19" ref="J43:J52">I43/B30</f>
        <v>0</v>
      </c>
      <c r="K43" s="83">
        <v>0</v>
      </c>
      <c r="L43" s="74">
        <f aca="true" t="shared" si="20" ref="L43:L52">K43/B30</f>
        <v>0</v>
      </c>
      <c r="M43" s="84">
        <v>17854355</v>
      </c>
      <c r="N43" s="71">
        <f aca="true" t="shared" si="21" ref="N43:N52">M43/B30</f>
        <v>0.016229146284361663</v>
      </c>
      <c r="O43" s="84"/>
      <c r="P43" s="71">
        <f>O43/B30</f>
        <v>0</v>
      </c>
    </row>
    <row r="44" spans="1:16" s="105" customFormat="1" ht="15" customHeight="1">
      <c r="A44" s="65" t="s">
        <v>21</v>
      </c>
      <c r="B44" s="103">
        <f>B5-B31</f>
        <v>87312391</v>
      </c>
      <c r="C44" s="71">
        <f>B44/B31</f>
        <v>0.07169332607006468</v>
      </c>
      <c r="D44" s="105">
        <v>2002</v>
      </c>
      <c r="E44" s="61">
        <v>40000000</v>
      </c>
      <c r="F44" s="105">
        <v>2002</v>
      </c>
      <c r="G44" s="81"/>
      <c r="H44" s="74"/>
      <c r="I44" s="81">
        <v>0</v>
      </c>
      <c r="J44" s="74">
        <f t="shared" si="19"/>
        <v>0</v>
      </c>
      <c r="K44" s="81">
        <v>0</v>
      </c>
      <c r="L44" s="74">
        <f t="shared" si="20"/>
        <v>0</v>
      </c>
      <c r="M44" s="61">
        <v>16417732</v>
      </c>
      <c r="N44" s="71">
        <f t="shared" si="21"/>
        <v>0.013480810685930421</v>
      </c>
      <c r="O44" s="61"/>
      <c r="P44" s="71">
        <f aca="true" t="shared" si="22" ref="P44:P52">O44/B31</f>
        <v>0</v>
      </c>
    </row>
    <row r="45" spans="1:16" s="105" customFormat="1" ht="15" customHeight="1">
      <c r="A45" s="65" t="s">
        <v>22</v>
      </c>
      <c r="B45" s="103">
        <f>B6-B32</f>
        <v>99869582</v>
      </c>
      <c r="C45" s="71">
        <f>B45/B32</f>
        <v>0.08084928472434766</v>
      </c>
      <c r="D45" s="105">
        <v>2003</v>
      </c>
      <c r="E45" s="61">
        <v>40000000</v>
      </c>
      <c r="F45" s="105">
        <v>2003</v>
      </c>
      <c r="G45" s="81"/>
      <c r="H45" s="74"/>
      <c r="I45" s="81">
        <v>0</v>
      </c>
      <c r="J45" s="74">
        <f t="shared" si="19"/>
        <v>0</v>
      </c>
      <c r="K45" s="81">
        <v>0</v>
      </c>
      <c r="L45" s="74">
        <f t="shared" si="20"/>
        <v>0</v>
      </c>
      <c r="M45" s="61">
        <v>20127651</v>
      </c>
      <c r="N45" s="71">
        <f t="shared" si="21"/>
        <v>0.016294312581896064</v>
      </c>
      <c r="O45" s="61"/>
      <c r="P45" s="71">
        <f t="shared" si="22"/>
        <v>0</v>
      </c>
    </row>
    <row r="46" spans="1:16" s="105" customFormat="1" ht="15" customHeight="1">
      <c r="A46" s="65" t="s">
        <v>29</v>
      </c>
      <c r="B46" s="103">
        <f>B7-B33</f>
        <v>97238776</v>
      </c>
      <c r="C46" s="71">
        <f>B46/B33</f>
        <v>0.062261841137883356</v>
      </c>
      <c r="D46" s="105">
        <v>2004</v>
      </c>
      <c r="E46" s="61">
        <v>40000000</v>
      </c>
      <c r="F46" s="105">
        <v>2004</v>
      </c>
      <c r="G46" s="81"/>
      <c r="H46" s="74"/>
      <c r="I46" s="81">
        <v>0</v>
      </c>
      <c r="J46" s="74">
        <f t="shared" si="19"/>
        <v>0</v>
      </c>
      <c r="K46" s="81">
        <v>0</v>
      </c>
      <c r="L46" s="74">
        <f t="shared" si="20"/>
        <v>0</v>
      </c>
      <c r="M46" s="61">
        <v>5244244</v>
      </c>
      <c r="N46" s="71">
        <f t="shared" si="21"/>
        <v>0.003357881497976671</v>
      </c>
      <c r="O46" s="61"/>
      <c r="P46" s="71">
        <f t="shared" si="22"/>
        <v>0</v>
      </c>
    </row>
    <row r="47" spans="1:16" s="105" customFormat="1" ht="15" customHeight="1">
      <c r="A47" s="65" t="s">
        <v>42</v>
      </c>
      <c r="B47" s="103">
        <f aca="true" t="shared" si="23" ref="B47:B52">B8-B34</f>
        <v>145479041</v>
      </c>
      <c r="C47" s="71">
        <f aca="true" t="shared" si="24" ref="C47:C52">B47/B34</f>
        <v>0.08287373001708397</v>
      </c>
      <c r="D47" s="105">
        <v>2005</v>
      </c>
      <c r="E47" s="61">
        <v>40000000</v>
      </c>
      <c r="F47" s="105">
        <v>2005</v>
      </c>
      <c r="G47" s="81"/>
      <c r="H47" s="74"/>
      <c r="I47" s="81">
        <v>0</v>
      </c>
      <c r="J47" s="74">
        <f t="shared" si="19"/>
        <v>0</v>
      </c>
      <c r="K47" s="81">
        <v>0</v>
      </c>
      <c r="L47" s="74">
        <f t="shared" si="20"/>
        <v>0</v>
      </c>
      <c r="M47" s="61">
        <v>1111474</v>
      </c>
      <c r="N47" s="71">
        <f t="shared" si="21"/>
        <v>0.0006331633447941713</v>
      </c>
      <c r="O47" s="61">
        <v>2064000</v>
      </c>
      <c r="P47" s="71">
        <f t="shared" si="22"/>
        <v>0.0011757802194699736</v>
      </c>
    </row>
    <row r="48" spans="1:16" s="105" customFormat="1" ht="15" customHeight="1">
      <c r="A48" s="65" t="s">
        <v>46</v>
      </c>
      <c r="B48" s="103">
        <f t="shared" si="23"/>
        <v>129999873</v>
      </c>
      <c r="C48" s="71">
        <f t="shared" si="24"/>
        <v>0.06549350712933065</v>
      </c>
      <c r="D48" s="105">
        <v>2006</v>
      </c>
      <c r="E48" s="61">
        <v>10000000</v>
      </c>
      <c r="F48" s="105">
        <v>2006</v>
      </c>
      <c r="G48" s="81"/>
      <c r="H48" s="74"/>
      <c r="I48" s="81">
        <v>0</v>
      </c>
      <c r="J48" s="74">
        <f t="shared" si="19"/>
        <v>0</v>
      </c>
      <c r="K48" s="81">
        <v>0</v>
      </c>
      <c r="L48" s="74">
        <f t="shared" si="20"/>
        <v>0</v>
      </c>
      <c r="M48" s="61">
        <v>3963282</v>
      </c>
      <c r="N48" s="71">
        <f t="shared" si="21"/>
        <v>0.0019966883961690315</v>
      </c>
      <c r="O48" s="61"/>
      <c r="P48" s="71">
        <f t="shared" si="22"/>
        <v>0</v>
      </c>
    </row>
    <row r="49" spans="1:16" s="105" customFormat="1" ht="15" customHeight="1">
      <c r="A49" s="65" t="s">
        <v>49</v>
      </c>
      <c r="B49" s="103">
        <f t="shared" si="23"/>
        <v>91741157</v>
      </c>
      <c r="C49" s="71">
        <f t="shared" si="24"/>
        <v>0.039978401999538095</v>
      </c>
      <c r="D49" s="105">
        <v>2007</v>
      </c>
      <c r="E49" s="61">
        <v>10000000</v>
      </c>
      <c r="F49" s="105">
        <v>2007</v>
      </c>
      <c r="G49" s="81"/>
      <c r="H49" s="74"/>
      <c r="I49" s="81">
        <v>0</v>
      </c>
      <c r="J49" s="74">
        <f t="shared" si="19"/>
        <v>0</v>
      </c>
      <c r="K49" s="81">
        <v>0</v>
      </c>
      <c r="L49" s="74">
        <f t="shared" si="20"/>
        <v>0</v>
      </c>
      <c r="M49" s="61">
        <v>22325514</v>
      </c>
      <c r="N49" s="71">
        <f t="shared" si="21"/>
        <v>0.009728876359585433</v>
      </c>
      <c r="O49" s="61">
        <v>0</v>
      </c>
      <c r="P49" s="71">
        <f t="shared" si="22"/>
        <v>0</v>
      </c>
    </row>
    <row r="50" spans="1:16" s="105" customFormat="1" ht="15" customHeight="1">
      <c r="A50" s="65" t="s">
        <v>51</v>
      </c>
      <c r="B50" s="103">
        <f t="shared" si="23"/>
        <v>72696921</v>
      </c>
      <c r="C50" s="71">
        <f t="shared" si="24"/>
        <v>0.03239009437168583</v>
      </c>
      <c r="D50" s="105">
        <v>2008</v>
      </c>
      <c r="E50" s="61">
        <v>10000000</v>
      </c>
      <c r="F50" s="105">
        <v>2008</v>
      </c>
      <c r="G50" s="81">
        <v>258359836</v>
      </c>
      <c r="H50" s="74">
        <f>G50/B37</f>
        <v>0.11511215818745987</v>
      </c>
      <c r="I50" s="81"/>
      <c r="J50" s="74">
        <f t="shared" si="19"/>
        <v>0</v>
      </c>
      <c r="K50" s="81">
        <v>0</v>
      </c>
      <c r="L50" s="74">
        <f t="shared" si="20"/>
        <v>0</v>
      </c>
      <c r="M50" s="61">
        <v>21633926</v>
      </c>
      <c r="N50" s="71">
        <f t="shared" si="21"/>
        <v>0.009638990140587491</v>
      </c>
      <c r="O50" s="61">
        <v>2047000</v>
      </c>
      <c r="P50" s="71">
        <f t="shared" si="22"/>
        <v>0.0009120403211965593</v>
      </c>
    </row>
    <row r="51" spans="1:16" s="105" customFormat="1" ht="15" customHeight="1">
      <c r="A51" s="65" t="s">
        <v>58</v>
      </c>
      <c r="B51" s="103">
        <f t="shared" si="23"/>
        <v>172610094</v>
      </c>
      <c r="C51" s="71">
        <f t="shared" si="24"/>
        <v>0.07666262151974344</v>
      </c>
      <c r="D51" s="105">
        <v>2009</v>
      </c>
      <c r="E51" s="61">
        <v>11550869</v>
      </c>
      <c r="F51" s="105">
        <v>2009</v>
      </c>
      <c r="G51" s="81">
        <v>278747103</v>
      </c>
      <c r="H51" s="74">
        <f>G51/B38</f>
        <v>0.12380205097978768</v>
      </c>
      <c r="I51" s="81">
        <v>19031190</v>
      </c>
      <c r="J51" s="74">
        <f t="shared" si="19"/>
        <v>0.008452465798670651</v>
      </c>
      <c r="K51" s="81">
        <v>0</v>
      </c>
      <c r="L51" s="74">
        <f t="shared" si="20"/>
        <v>0</v>
      </c>
      <c r="M51" s="61">
        <v>14111980</v>
      </c>
      <c r="N51" s="71">
        <f t="shared" si="21"/>
        <v>0.006267659999270895</v>
      </c>
      <c r="O51" s="61"/>
      <c r="P51" s="71">
        <f t="shared" si="22"/>
        <v>0</v>
      </c>
    </row>
    <row r="52" spans="1:16" s="105" customFormat="1" ht="15" customHeight="1">
      <c r="A52" s="65" t="s">
        <v>60</v>
      </c>
      <c r="B52" s="103">
        <f t="shared" si="23"/>
        <v>0</v>
      </c>
      <c r="C52" s="71">
        <f t="shared" si="24"/>
        <v>0</v>
      </c>
      <c r="D52" s="105">
        <v>2010</v>
      </c>
      <c r="E52" s="61">
        <v>40000000</v>
      </c>
      <c r="F52" s="105">
        <v>2010</v>
      </c>
      <c r="G52" s="81">
        <v>244444000</v>
      </c>
      <c r="H52" s="74">
        <f>G52/B39</f>
        <v>0.09539441847977097</v>
      </c>
      <c r="I52" s="81">
        <v>131646000</v>
      </c>
      <c r="J52" s="74">
        <f t="shared" si="19"/>
        <v>0.051374930925643214</v>
      </c>
      <c r="K52" s="81">
        <v>400000</v>
      </c>
      <c r="L52" s="74">
        <f t="shared" si="20"/>
        <v>0.0001561002413309731</v>
      </c>
      <c r="M52" s="61">
        <v>21132000</v>
      </c>
      <c r="N52" s="71">
        <f t="shared" si="21"/>
        <v>0.008246775749515309</v>
      </c>
      <c r="O52" s="61"/>
      <c r="P52" s="71">
        <f t="shared" si="22"/>
        <v>0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  <row r="56" s="105" customFormat="1" ht="15" customHeight="1">
      <c r="A56" s="153"/>
    </row>
  </sheetData>
  <sheetProtection/>
  <printOptions/>
  <pageMargins left="0.57" right="0.2755905511811024" top="0.6692913385826772" bottom="0.2755905511811024" header="0.4330708661417323" footer="0.1968503937007874"/>
  <pageSetup fitToHeight="1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F29">
      <selection activeCell="P52" sqref="P52"/>
    </sheetView>
  </sheetViews>
  <sheetFormatPr defaultColWidth="9.00390625" defaultRowHeight="13.5"/>
  <cols>
    <col min="1" max="1" width="18.1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8.5" customHeight="1">
      <c r="B1" s="121" t="s">
        <v>115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116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996365000</v>
      </c>
      <c r="C4" s="22">
        <v>384959000</v>
      </c>
      <c r="D4" s="74">
        <f aca="true" t="shared" si="0" ref="D4:D13">C4/B4</f>
        <v>0.38636343107194654</v>
      </c>
      <c r="E4" s="75">
        <v>84000</v>
      </c>
      <c r="F4" s="80">
        <f aca="true" t="shared" si="1" ref="F4:F13">E4/B4</f>
        <v>8.430645396014513E-05</v>
      </c>
      <c r="G4" s="24">
        <v>342845000</v>
      </c>
      <c r="H4" s="74">
        <f aca="true" t="shared" si="2" ref="H4:H13">G4/B4</f>
        <v>0.3440957881900709</v>
      </c>
      <c r="I4" s="24">
        <v>92129000</v>
      </c>
      <c r="J4" s="71">
        <f aca="true" t="shared" si="3" ref="J4:J13">I4/B4</f>
        <v>0.09246511067731203</v>
      </c>
      <c r="K4" s="24">
        <v>6192000</v>
      </c>
      <c r="L4" s="71">
        <f aca="true" t="shared" si="4" ref="L4:L13">K4/B4</f>
        <v>0.0062145900347764125</v>
      </c>
      <c r="M4" s="24">
        <v>11472000</v>
      </c>
      <c r="N4" s="71">
        <f aca="true" t="shared" si="5" ref="N4:N13">M4/B4</f>
        <v>0.011513852855128391</v>
      </c>
      <c r="O4" s="24"/>
      <c r="P4" s="71"/>
    </row>
    <row r="5" spans="1:16" s="56" customFormat="1" ht="15" customHeight="1">
      <c r="A5" s="149" t="s">
        <v>10</v>
      </c>
      <c r="B5" s="13">
        <v>987076000</v>
      </c>
      <c r="C5" s="88">
        <v>383463000</v>
      </c>
      <c r="D5" s="74">
        <f t="shared" si="0"/>
        <v>0.38848376416810865</v>
      </c>
      <c r="E5" s="18">
        <v>58000</v>
      </c>
      <c r="F5" s="80">
        <f t="shared" si="1"/>
        <v>5.875940657051737E-05</v>
      </c>
      <c r="G5" s="81">
        <v>328277000</v>
      </c>
      <c r="H5" s="74">
        <f t="shared" si="2"/>
        <v>0.3325752019094781</v>
      </c>
      <c r="I5" s="81">
        <v>93709000</v>
      </c>
      <c r="J5" s="71">
        <f t="shared" si="3"/>
        <v>0.09493595224683814</v>
      </c>
      <c r="K5" s="73">
        <v>5178000</v>
      </c>
      <c r="L5" s="71">
        <f t="shared" si="4"/>
        <v>0.005245796676243774</v>
      </c>
      <c r="M5" s="73">
        <v>16936000</v>
      </c>
      <c r="N5" s="71">
        <f t="shared" si="5"/>
        <v>0.01715774671859107</v>
      </c>
      <c r="O5" s="73"/>
      <c r="P5" s="71"/>
    </row>
    <row r="6" spans="1:16" s="56" customFormat="1" ht="15" customHeight="1">
      <c r="A6" s="149" t="s">
        <v>11</v>
      </c>
      <c r="B6" s="13">
        <v>1024583000</v>
      </c>
      <c r="C6" s="88">
        <v>381120000</v>
      </c>
      <c r="D6" s="74">
        <f t="shared" si="0"/>
        <v>0.3719757208542402</v>
      </c>
      <c r="E6" s="18">
        <v>85000</v>
      </c>
      <c r="F6" s="80">
        <f t="shared" si="1"/>
        <v>8.296058006037578E-05</v>
      </c>
      <c r="G6" s="81">
        <v>357614000</v>
      </c>
      <c r="H6" s="74">
        <f t="shared" si="2"/>
        <v>0.3490337044436615</v>
      </c>
      <c r="I6" s="81">
        <v>104852000</v>
      </c>
      <c r="J6" s="71">
        <f t="shared" si="3"/>
        <v>0.1023362675351826</v>
      </c>
      <c r="K6" s="73">
        <v>10153000</v>
      </c>
      <c r="L6" s="71">
        <f t="shared" si="4"/>
        <v>0.009909397286505828</v>
      </c>
      <c r="M6" s="73">
        <v>23401000</v>
      </c>
      <c r="N6" s="71">
        <f t="shared" si="5"/>
        <v>0.02283953569403357</v>
      </c>
      <c r="O6" s="73"/>
      <c r="P6" s="71"/>
    </row>
    <row r="7" spans="1:16" s="56" customFormat="1" ht="15" customHeight="1">
      <c r="A7" s="149" t="s">
        <v>41</v>
      </c>
      <c r="B7" s="13">
        <v>1176659000</v>
      </c>
      <c r="C7" s="88">
        <v>415256000</v>
      </c>
      <c r="D7" s="74">
        <f t="shared" si="0"/>
        <v>0.35291108129033133</v>
      </c>
      <c r="E7" s="18">
        <v>147000</v>
      </c>
      <c r="F7" s="80">
        <f t="shared" si="1"/>
        <v>0.00012492999246170727</v>
      </c>
      <c r="G7" s="81">
        <v>417669000</v>
      </c>
      <c r="H7" s="74">
        <f t="shared" si="2"/>
        <v>0.3549618028672708</v>
      </c>
      <c r="I7" s="81">
        <v>147103000</v>
      </c>
      <c r="J7" s="71">
        <f t="shared" si="3"/>
        <v>0.12501752844281988</v>
      </c>
      <c r="K7" s="73">
        <v>9752000</v>
      </c>
      <c r="L7" s="71">
        <f t="shared" si="4"/>
        <v>0.008287872697187545</v>
      </c>
      <c r="M7" s="73">
        <v>29169000</v>
      </c>
      <c r="N7" s="71">
        <f t="shared" si="5"/>
        <v>0.024789679932758768</v>
      </c>
      <c r="O7" s="73"/>
      <c r="P7" s="71"/>
    </row>
    <row r="8" spans="1:16" s="56" customFormat="1" ht="15" customHeight="1">
      <c r="A8" s="149" t="s">
        <v>45</v>
      </c>
      <c r="B8" s="13">
        <v>1272013000</v>
      </c>
      <c r="C8" s="88">
        <v>453643000</v>
      </c>
      <c r="D8" s="74">
        <f t="shared" si="0"/>
        <v>0.3566339337726894</v>
      </c>
      <c r="E8" s="18">
        <v>166000</v>
      </c>
      <c r="F8" s="80">
        <f t="shared" si="1"/>
        <v>0.00013050181090916525</v>
      </c>
      <c r="G8" s="81">
        <v>403903000</v>
      </c>
      <c r="H8" s="74">
        <f t="shared" si="2"/>
        <v>0.31753055982918416</v>
      </c>
      <c r="I8" s="81">
        <v>171445000</v>
      </c>
      <c r="J8" s="71">
        <f t="shared" si="3"/>
        <v>0.13478242753808334</v>
      </c>
      <c r="K8" s="73">
        <v>61868000</v>
      </c>
      <c r="L8" s="71">
        <f t="shared" si="4"/>
        <v>0.048637867694748406</v>
      </c>
      <c r="M8" s="73">
        <v>22826000</v>
      </c>
      <c r="N8" s="71">
        <f t="shared" si="5"/>
        <v>0.017944785155497623</v>
      </c>
      <c r="O8" s="73"/>
      <c r="P8" s="71"/>
    </row>
    <row r="9" spans="1:16" s="56" customFormat="1" ht="15" customHeight="1">
      <c r="A9" s="149" t="s">
        <v>48</v>
      </c>
      <c r="B9" s="13">
        <f>C9+E9+G9+I9+K9+M9+O9+I22+K22+M22+O22</f>
        <v>1357195000</v>
      </c>
      <c r="C9" s="88">
        <v>447414000</v>
      </c>
      <c r="D9" s="74">
        <f t="shared" si="0"/>
        <v>0.32966080776896467</v>
      </c>
      <c r="E9" s="18">
        <v>132000</v>
      </c>
      <c r="F9" s="80">
        <f t="shared" si="1"/>
        <v>9.72594210854004E-05</v>
      </c>
      <c r="G9" s="81">
        <v>370511000</v>
      </c>
      <c r="H9" s="74">
        <f t="shared" si="2"/>
        <v>0.27299761640736964</v>
      </c>
      <c r="I9" s="81">
        <v>188514000</v>
      </c>
      <c r="J9" s="71">
        <f t="shared" si="3"/>
        <v>0.1388997159582816</v>
      </c>
      <c r="K9" s="73">
        <v>75658000</v>
      </c>
      <c r="L9" s="71">
        <f t="shared" si="4"/>
        <v>0.055745858185448666</v>
      </c>
      <c r="M9" s="73">
        <v>79744000</v>
      </c>
      <c r="N9" s="71">
        <f t="shared" si="5"/>
        <v>0.05875647935631947</v>
      </c>
      <c r="O9" s="73"/>
      <c r="P9" s="71"/>
    </row>
    <row r="10" spans="1:16" s="56" customFormat="1" ht="15" customHeight="1">
      <c r="A10" s="149" t="s">
        <v>59</v>
      </c>
      <c r="B10" s="13">
        <f>C10+E10+G10+I10+K10+M10+O10+I23+K23+M23+O23</f>
        <v>1515938000</v>
      </c>
      <c r="C10" s="88">
        <v>459605000</v>
      </c>
      <c r="D10" s="74">
        <f t="shared" si="0"/>
        <v>0.3031819243267205</v>
      </c>
      <c r="E10" s="18">
        <v>178000</v>
      </c>
      <c r="F10" s="80">
        <f t="shared" si="1"/>
        <v>0.000117419050119464</v>
      </c>
      <c r="G10" s="81">
        <v>397171000</v>
      </c>
      <c r="H10" s="74">
        <f t="shared" si="2"/>
        <v>0.261996862668526</v>
      </c>
      <c r="I10" s="81">
        <v>227177000</v>
      </c>
      <c r="J10" s="71">
        <f t="shared" si="3"/>
        <v>0.14985903117409816</v>
      </c>
      <c r="K10" s="73">
        <v>75361000</v>
      </c>
      <c r="L10" s="71">
        <f t="shared" si="4"/>
        <v>0.0497124552587243</v>
      </c>
      <c r="M10" s="73">
        <v>134826000</v>
      </c>
      <c r="N10" s="71">
        <f t="shared" si="5"/>
        <v>0.0889389935472295</v>
      </c>
      <c r="O10" s="73"/>
      <c r="P10" s="71"/>
    </row>
    <row r="11" spans="1:16" s="56" customFormat="1" ht="15" customHeight="1">
      <c r="A11" s="149" t="s">
        <v>57</v>
      </c>
      <c r="B11" s="13">
        <f>C11+E11+G11+I11+K11+M11+O11+I24+K24+M24+O24</f>
        <v>1524321000</v>
      </c>
      <c r="C11" s="88">
        <v>354291000</v>
      </c>
      <c r="D11" s="74">
        <f t="shared" si="0"/>
        <v>0.2324254536938086</v>
      </c>
      <c r="E11" s="18">
        <v>194000</v>
      </c>
      <c r="F11" s="80">
        <f t="shared" si="1"/>
        <v>0.0001272697811025368</v>
      </c>
      <c r="G11" s="81">
        <v>389323000</v>
      </c>
      <c r="H11" s="74">
        <f t="shared" si="2"/>
        <v>0.25540748962980897</v>
      </c>
      <c r="I11" s="81">
        <v>106413000</v>
      </c>
      <c r="J11" s="71">
        <f t="shared" si="3"/>
        <v>0.06981009905393942</v>
      </c>
      <c r="K11" s="73">
        <v>77395000</v>
      </c>
      <c r="L11" s="71">
        <f t="shared" si="4"/>
        <v>0.05077342633211771</v>
      </c>
      <c r="M11" s="73">
        <v>180133000</v>
      </c>
      <c r="N11" s="71">
        <f t="shared" si="5"/>
        <v>0.11817261587290341</v>
      </c>
      <c r="O11" s="73">
        <v>228849000</v>
      </c>
      <c r="P11" s="71">
        <f>O11/B11</f>
        <v>0.1501317635852291</v>
      </c>
    </row>
    <row r="12" spans="1:16" s="56" customFormat="1" ht="15" customHeight="1">
      <c r="A12" s="149" t="s">
        <v>80</v>
      </c>
      <c r="B12" s="13">
        <f>C12+E12+G12+I12+K12+M12+O12+I25+K25+M25+O25</f>
        <v>1602579000</v>
      </c>
      <c r="C12" s="88">
        <v>355825000</v>
      </c>
      <c r="D12" s="74">
        <f t="shared" si="0"/>
        <v>0.2220327359836863</v>
      </c>
      <c r="E12" s="18">
        <v>209000</v>
      </c>
      <c r="F12" s="80">
        <f t="shared" si="1"/>
        <v>0.00013041478766413387</v>
      </c>
      <c r="G12" s="81">
        <v>393284000</v>
      </c>
      <c r="H12" s="74">
        <f t="shared" si="2"/>
        <v>0.24540693469713507</v>
      </c>
      <c r="I12" s="81">
        <v>88939000</v>
      </c>
      <c r="J12" s="71">
        <f t="shared" si="3"/>
        <v>0.05549742009598279</v>
      </c>
      <c r="K12" s="73">
        <v>76543000</v>
      </c>
      <c r="L12" s="71">
        <f t="shared" si="4"/>
        <v>0.04776238800084114</v>
      </c>
      <c r="M12" s="73">
        <v>208662000</v>
      </c>
      <c r="N12" s="71">
        <f t="shared" si="5"/>
        <v>0.1302038776247536</v>
      </c>
      <c r="O12" s="73">
        <v>255894000</v>
      </c>
      <c r="P12" s="71">
        <f>O12/B12</f>
        <v>0.15967637164844917</v>
      </c>
    </row>
    <row r="13" spans="1:16" s="56" customFormat="1" ht="15" customHeight="1">
      <c r="A13" s="149" t="s">
        <v>79</v>
      </c>
      <c r="B13" s="13">
        <f>C13+E13+G13+I13+K13+M13+O13+I26+K26+M26+O26</f>
        <v>1608900000</v>
      </c>
      <c r="C13" s="88">
        <v>353058000</v>
      </c>
      <c r="D13" s="74">
        <f t="shared" si="0"/>
        <v>0.2194406115979862</v>
      </c>
      <c r="E13" s="18">
        <v>207000</v>
      </c>
      <c r="F13" s="80">
        <f t="shared" si="1"/>
        <v>0.0001286593324631736</v>
      </c>
      <c r="G13" s="81">
        <v>373757000</v>
      </c>
      <c r="H13" s="74">
        <f t="shared" si="2"/>
        <v>0.23230592330163466</v>
      </c>
      <c r="I13" s="81">
        <v>106095000</v>
      </c>
      <c r="J13" s="71">
        <f t="shared" si="3"/>
        <v>0.06594256945739325</v>
      </c>
      <c r="K13" s="73">
        <v>84746000</v>
      </c>
      <c r="L13" s="71">
        <f t="shared" si="4"/>
        <v>0.05267325501895705</v>
      </c>
      <c r="M13" s="73">
        <v>193901000</v>
      </c>
      <c r="N13" s="71">
        <f t="shared" si="5"/>
        <v>0.12051774504319722</v>
      </c>
      <c r="O13" s="73">
        <v>334100000</v>
      </c>
      <c r="P13" s="71">
        <f>O13/B13</f>
        <v>0.2076574056809</v>
      </c>
    </row>
    <row r="14" spans="1:20" s="56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56" customFormat="1" ht="15" customHeight="1" thickBot="1">
      <c r="A15" s="120"/>
      <c r="B15" s="24"/>
      <c r="C15" s="57"/>
      <c r="D15" s="62"/>
      <c r="E15" s="24"/>
      <c r="H15" s="62"/>
      <c r="I15" s="30"/>
      <c r="J15" s="5"/>
      <c r="K15" s="6"/>
      <c r="L15" s="8"/>
      <c r="M15" s="7"/>
      <c r="N15" s="90"/>
      <c r="O15" s="6"/>
      <c r="P15" s="110"/>
      <c r="Q15" s="57"/>
      <c r="R15" s="62"/>
      <c r="S15" s="57"/>
      <c r="T15" s="62"/>
    </row>
    <row r="16" spans="1:20" s="184" customFormat="1" ht="15" customHeight="1" thickBot="1" thickTop="1">
      <c r="A16" s="181"/>
      <c r="B16" s="182"/>
      <c r="C16" s="182"/>
      <c r="D16" s="183"/>
      <c r="E16" s="182"/>
      <c r="H16" s="195"/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56" customFormat="1" ht="15" customHeight="1" thickTop="1">
      <c r="A17" s="120"/>
      <c r="B17" s="24"/>
      <c r="C17" s="57"/>
      <c r="D17" s="62"/>
      <c r="E17" s="24"/>
      <c r="H17" s="163">
        <v>2001</v>
      </c>
      <c r="I17" s="69">
        <v>0</v>
      </c>
      <c r="J17" s="70">
        <f aca="true" t="shared" si="6" ref="J17:J26">I17/B4</f>
        <v>0</v>
      </c>
      <c r="K17" s="24">
        <v>80048000</v>
      </c>
      <c r="L17" s="71">
        <f aca="true" t="shared" si="7" ref="L17:L26">K17/B4</f>
        <v>0.08034003603097259</v>
      </c>
      <c r="M17" s="24">
        <v>70060000</v>
      </c>
      <c r="N17" s="71">
        <f aca="true" t="shared" si="8" ref="N17:N26">M17/B4</f>
        <v>0.07031559719580675</v>
      </c>
      <c r="O17" s="24">
        <v>8576000</v>
      </c>
      <c r="P17" s="71">
        <f aca="true" t="shared" si="9" ref="P17:P26">O17/B4</f>
        <v>0.008607287490026245</v>
      </c>
      <c r="Q17" s="57"/>
      <c r="R17" s="62"/>
      <c r="S17" s="57"/>
      <c r="T17" s="62"/>
    </row>
    <row r="18" spans="1:20" s="56" customFormat="1" ht="15" customHeight="1">
      <c r="A18" s="120"/>
      <c r="B18" s="24"/>
      <c r="C18" s="57"/>
      <c r="D18" s="62"/>
      <c r="E18" s="24"/>
      <c r="H18" s="163">
        <v>2002</v>
      </c>
      <c r="I18" s="61">
        <v>0</v>
      </c>
      <c r="J18" s="72">
        <f t="shared" si="6"/>
        <v>0</v>
      </c>
      <c r="K18" s="73">
        <v>83263000</v>
      </c>
      <c r="L18" s="71">
        <f t="shared" si="7"/>
        <v>0.08435318050484461</v>
      </c>
      <c r="M18" s="73">
        <v>68096000</v>
      </c>
      <c r="N18" s="71">
        <f t="shared" si="8"/>
        <v>0.06898759568665432</v>
      </c>
      <c r="O18" s="73">
        <v>8096000</v>
      </c>
      <c r="P18" s="71">
        <f t="shared" si="9"/>
        <v>0.008202002682670838</v>
      </c>
      <c r="Q18" s="57"/>
      <c r="R18" s="62"/>
      <c r="S18" s="57"/>
      <c r="T18" s="62"/>
    </row>
    <row r="19" spans="1:20" s="56" customFormat="1" ht="15" customHeight="1">
      <c r="A19" s="120"/>
      <c r="B19" s="24"/>
      <c r="C19" s="57"/>
      <c r="D19" s="62"/>
      <c r="E19" s="24"/>
      <c r="H19" s="163">
        <v>2003</v>
      </c>
      <c r="I19" s="61">
        <v>0</v>
      </c>
      <c r="J19" s="72">
        <f t="shared" si="6"/>
        <v>0</v>
      </c>
      <c r="K19" s="73">
        <v>83343000</v>
      </c>
      <c r="L19" s="71">
        <f t="shared" si="7"/>
        <v>0.08134333675261057</v>
      </c>
      <c r="M19" s="73">
        <v>61149000</v>
      </c>
      <c r="N19" s="71">
        <f t="shared" si="8"/>
        <v>0.059681841295434336</v>
      </c>
      <c r="O19" s="73">
        <v>2866000</v>
      </c>
      <c r="P19" s="71">
        <f t="shared" si="9"/>
        <v>0.0027972355582710235</v>
      </c>
      <c r="Q19" s="57"/>
      <c r="R19" s="62"/>
      <c r="S19" s="57"/>
      <c r="T19" s="62"/>
    </row>
    <row r="20" spans="1:20" s="56" customFormat="1" ht="15" customHeight="1">
      <c r="A20" s="120"/>
      <c r="B20" s="24"/>
      <c r="C20" s="57"/>
      <c r="D20" s="62"/>
      <c r="E20" s="24"/>
      <c r="H20" s="163">
        <v>2004</v>
      </c>
      <c r="I20" s="61">
        <v>0</v>
      </c>
      <c r="J20" s="72">
        <f t="shared" si="6"/>
        <v>0</v>
      </c>
      <c r="K20" s="73">
        <v>93663000</v>
      </c>
      <c r="L20" s="71">
        <f t="shared" si="7"/>
        <v>0.07960080193157065</v>
      </c>
      <c r="M20" s="73">
        <v>58048000</v>
      </c>
      <c r="N20" s="71">
        <f t="shared" si="8"/>
        <v>0.04933289933617131</v>
      </c>
      <c r="O20" s="73">
        <v>5852000</v>
      </c>
      <c r="P20" s="71">
        <f t="shared" si="9"/>
        <v>0.0049734035094279655</v>
      </c>
      <c r="Q20" s="57"/>
      <c r="R20" s="62"/>
      <c r="S20" s="57"/>
      <c r="T20" s="62"/>
    </row>
    <row r="21" spans="1:20" s="56" customFormat="1" ht="15" customHeight="1">
      <c r="A21" s="120"/>
      <c r="B21" s="24"/>
      <c r="C21" s="57"/>
      <c r="D21" s="62"/>
      <c r="E21" s="24"/>
      <c r="H21" s="163">
        <v>2005</v>
      </c>
      <c r="I21" s="61">
        <v>0</v>
      </c>
      <c r="J21" s="72">
        <f t="shared" si="6"/>
        <v>0</v>
      </c>
      <c r="K21" s="73">
        <v>109746000</v>
      </c>
      <c r="L21" s="71">
        <f t="shared" si="7"/>
        <v>0.08627742012070631</v>
      </c>
      <c r="M21" s="73">
        <v>42661000</v>
      </c>
      <c r="N21" s="71">
        <f t="shared" si="8"/>
        <v>0.033538179248168064</v>
      </c>
      <c r="O21" s="73">
        <v>5755000</v>
      </c>
      <c r="P21" s="71">
        <f t="shared" si="9"/>
        <v>0.00452432483001353</v>
      </c>
      <c r="Q21" s="57"/>
      <c r="R21" s="62"/>
      <c r="S21" s="57"/>
      <c r="T21" s="62"/>
    </row>
    <row r="22" spans="1:20" s="56" customFormat="1" ht="15" customHeight="1">
      <c r="A22" s="120"/>
      <c r="B22" s="24"/>
      <c r="C22" s="57"/>
      <c r="D22" s="62"/>
      <c r="E22" s="24"/>
      <c r="H22" s="163">
        <v>2006</v>
      </c>
      <c r="I22" s="61">
        <v>0</v>
      </c>
      <c r="J22" s="72">
        <f t="shared" si="6"/>
        <v>0</v>
      </c>
      <c r="K22" s="73">
        <v>116563000</v>
      </c>
      <c r="L22" s="71">
        <f t="shared" si="7"/>
        <v>0.08588522651498126</v>
      </c>
      <c r="M22" s="73">
        <v>76828000</v>
      </c>
      <c r="N22" s="71">
        <f t="shared" si="8"/>
        <v>0.05660793032688744</v>
      </c>
      <c r="O22" s="73">
        <v>1831000</v>
      </c>
      <c r="P22" s="71">
        <f t="shared" si="9"/>
        <v>0.00134910606066188</v>
      </c>
      <c r="Q22" s="57"/>
      <c r="R22" s="62"/>
      <c r="S22" s="57"/>
      <c r="T22" s="62"/>
    </row>
    <row r="23" spans="1:20" s="56" customFormat="1" ht="15" customHeight="1">
      <c r="A23" s="120"/>
      <c r="B23" s="24"/>
      <c r="C23" s="57"/>
      <c r="D23" s="62"/>
      <c r="E23" s="24"/>
      <c r="H23" s="163">
        <v>2007</v>
      </c>
      <c r="I23" s="61">
        <v>0</v>
      </c>
      <c r="J23" s="72">
        <f t="shared" si="6"/>
        <v>0</v>
      </c>
      <c r="K23" s="73">
        <v>142034000</v>
      </c>
      <c r="L23" s="71">
        <f t="shared" si="7"/>
        <v>0.09369380541948286</v>
      </c>
      <c r="M23" s="73">
        <v>75912000</v>
      </c>
      <c r="N23" s="71">
        <f t="shared" si="8"/>
        <v>0.05007592658802669</v>
      </c>
      <c r="O23" s="73">
        <v>3674000</v>
      </c>
      <c r="P23" s="71">
        <f t="shared" si="9"/>
        <v>0.002423581967072532</v>
      </c>
      <c r="Q23" s="57"/>
      <c r="R23" s="62"/>
      <c r="S23" s="57"/>
      <c r="T23" s="62"/>
    </row>
    <row r="24" spans="1:20" s="56" customFormat="1" ht="15" customHeight="1">
      <c r="A24" s="120"/>
      <c r="B24" s="24"/>
      <c r="C24" s="57"/>
      <c r="D24" s="62"/>
      <c r="E24" s="24"/>
      <c r="H24" s="163">
        <v>2008</v>
      </c>
      <c r="I24" s="61">
        <v>0</v>
      </c>
      <c r="J24" s="72">
        <f t="shared" si="6"/>
        <v>0</v>
      </c>
      <c r="K24" s="73">
        <v>108627000</v>
      </c>
      <c r="L24" s="71">
        <f t="shared" si="7"/>
        <v>0.07126254903002714</v>
      </c>
      <c r="M24" s="73">
        <v>75402000</v>
      </c>
      <c r="N24" s="71">
        <f t="shared" si="8"/>
        <v>0.04946595894171897</v>
      </c>
      <c r="O24" s="73">
        <v>3694000</v>
      </c>
      <c r="P24" s="71">
        <f t="shared" si="9"/>
        <v>0.00242337407934418</v>
      </c>
      <c r="Q24" s="57"/>
      <c r="R24" s="62"/>
      <c r="S24" s="57"/>
      <c r="T24" s="62"/>
    </row>
    <row r="25" spans="1:20" s="56" customFormat="1" ht="15" customHeight="1">
      <c r="A25" s="120"/>
      <c r="B25" s="24"/>
      <c r="C25" s="57"/>
      <c r="D25" s="62"/>
      <c r="E25" s="24"/>
      <c r="H25" s="163">
        <v>2009</v>
      </c>
      <c r="I25" s="61">
        <v>0</v>
      </c>
      <c r="J25" s="72">
        <f t="shared" si="6"/>
        <v>0</v>
      </c>
      <c r="K25" s="73">
        <v>112635000</v>
      </c>
      <c r="L25" s="71">
        <f t="shared" si="7"/>
        <v>0.07028358664377855</v>
      </c>
      <c r="M25" s="73">
        <v>72496000</v>
      </c>
      <c r="N25" s="71">
        <f t="shared" si="8"/>
        <v>0.045237083476072006</v>
      </c>
      <c r="O25" s="73">
        <v>38092000</v>
      </c>
      <c r="P25" s="71">
        <f t="shared" si="9"/>
        <v>0.02376918704163726</v>
      </c>
      <c r="Q25" s="57"/>
      <c r="R25" s="62"/>
      <c r="S25" s="57"/>
      <c r="T25" s="62"/>
    </row>
    <row r="26" spans="1:20" s="56" customFormat="1" ht="15" customHeight="1">
      <c r="A26" s="120"/>
      <c r="B26" s="24"/>
      <c r="C26" s="57"/>
      <c r="D26" s="62"/>
      <c r="E26" s="24"/>
      <c r="H26" s="163">
        <v>2010</v>
      </c>
      <c r="I26" s="61">
        <v>0</v>
      </c>
      <c r="J26" s="72">
        <f t="shared" si="6"/>
        <v>0</v>
      </c>
      <c r="K26" s="73">
        <v>150367000</v>
      </c>
      <c r="L26" s="71">
        <f t="shared" si="7"/>
        <v>0.09345950649512089</v>
      </c>
      <c r="M26" s="73">
        <v>2049000</v>
      </c>
      <c r="N26" s="71">
        <f t="shared" si="8"/>
        <v>0.0012735409285847474</v>
      </c>
      <c r="O26" s="73">
        <v>10620000</v>
      </c>
      <c r="P26" s="71">
        <f t="shared" si="9"/>
        <v>0.006600783143762819</v>
      </c>
      <c r="Q26" s="57"/>
      <c r="R26" s="62"/>
      <c r="S26" s="57"/>
      <c r="T26" s="62"/>
    </row>
    <row r="27" s="56" customFormat="1" ht="15" customHeight="1">
      <c r="A27" s="178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928628000</v>
      </c>
      <c r="C30" s="22">
        <v>63446000</v>
      </c>
      <c r="D30" s="71">
        <f aca="true" t="shared" si="10" ref="D30:D39">C30/B30</f>
        <v>0.06832229913377585</v>
      </c>
      <c r="E30" s="24">
        <v>539652000</v>
      </c>
      <c r="F30" s="60">
        <f aca="true" t="shared" si="11" ref="F30:F39">E30/B30</f>
        <v>0.5811282881842891</v>
      </c>
      <c r="G30" s="24">
        <v>252552000</v>
      </c>
      <c r="H30" s="60">
        <f aca="true" t="shared" si="12" ref="H30:H39">G30/B30</f>
        <v>0.2719625081302739</v>
      </c>
      <c r="I30" s="24">
        <v>52074000</v>
      </c>
      <c r="J30" s="71">
        <f aca="true" t="shared" si="13" ref="J30:J39">I30/B30</f>
        <v>0.056076275968417924</v>
      </c>
      <c r="K30" s="24">
        <v>9063000</v>
      </c>
      <c r="L30" s="71">
        <f aca="true" t="shared" si="14" ref="L30:L39">K30/B30</f>
        <v>0.009759559263774083</v>
      </c>
      <c r="M30" s="24">
        <v>9665000</v>
      </c>
      <c r="N30" s="71">
        <f aca="true" t="shared" si="15" ref="N30:N39">M30/B30</f>
        <v>0.010407827461588495</v>
      </c>
      <c r="O30" s="24"/>
      <c r="P30" s="71"/>
    </row>
    <row r="31" spans="1:16" s="105" customFormat="1" ht="15" customHeight="1">
      <c r="A31" s="149" t="s">
        <v>10</v>
      </c>
      <c r="B31" s="73">
        <v>925928000</v>
      </c>
      <c r="C31" s="88">
        <v>29428000</v>
      </c>
      <c r="D31" s="71">
        <f t="shared" si="10"/>
        <v>0.03178216880794187</v>
      </c>
      <c r="E31" s="73">
        <v>522102000</v>
      </c>
      <c r="F31" s="60">
        <f t="shared" si="11"/>
        <v>0.5638688969336708</v>
      </c>
      <c r="G31" s="73">
        <v>292429000</v>
      </c>
      <c r="H31" s="60">
        <f t="shared" si="12"/>
        <v>0.3158226125573479</v>
      </c>
      <c r="I31" s="73">
        <v>52977000</v>
      </c>
      <c r="J31" s="71">
        <f t="shared" si="13"/>
        <v>0.057215031838328684</v>
      </c>
      <c r="K31" s="73">
        <v>8553000</v>
      </c>
      <c r="L31" s="71">
        <f t="shared" si="14"/>
        <v>0.009237219308628749</v>
      </c>
      <c r="M31" s="73">
        <v>8564000</v>
      </c>
      <c r="N31" s="71">
        <f t="shared" si="15"/>
        <v>0.009249099282017609</v>
      </c>
      <c r="O31" s="73"/>
      <c r="P31" s="71"/>
    </row>
    <row r="32" spans="1:16" s="105" customFormat="1" ht="15" customHeight="1">
      <c r="A32" s="149" t="s">
        <v>11</v>
      </c>
      <c r="B32" s="73">
        <v>966535000</v>
      </c>
      <c r="C32" s="88">
        <v>20133000</v>
      </c>
      <c r="D32" s="71">
        <f t="shared" si="10"/>
        <v>0.02083007857966861</v>
      </c>
      <c r="E32" s="73">
        <v>590000000</v>
      </c>
      <c r="F32" s="60">
        <f t="shared" si="11"/>
        <v>0.6104279720858531</v>
      </c>
      <c r="G32" s="73">
        <v>267600000</v>
      </c>
      <c r="H32" s="80">
        <f t="shared" si="12"/>
        <v>0.2768652971697869</v>
      </c>
      <c r="I32" s="81">
        <v>58267000</v>
      </c>
      <c r="J32" s="71">
        <f t="shared" si="13"/>
        <v>0.060284418050044745</v>
      </c>
      <c r="K32" s="73">
        <v>21396000</v>
      </c>
      <c r="L32" s="71">
        <f t="shared" si="14"/>
        <v>0.022136808289404935</v>
      </c>
      <c r="M32" s="73">
        <v>1138000</v>
      </c>
      <c r="N32" s="71">
        <f t="shared" si="15"/>
        <v>0.0011774017495486454</v>
      </c>
      <c r="O32" s="73"/>
      <c r="P32" s="71"/>
    </row>
    <row r="33" spans="1:16" s="105" customFormat="1" ht="15" customHeight="1">
      <c r="A33" s="149" t="s">
        <v>41</v>
      </c>
      <c r="B33" s="73">
        <v>1133998000</v>
      </c>
      <c r="C33" s="88">
        <v>20876000</v>
      </c>
      <c r="D33" s="71">
        <f t="shared" si="10"/>
        <v>0.01840920354356886</v>
      </c>
      <c r="E33" s="73">
        <v>707123000</v>
      </c>
      <c r="F33" s="80">
        <f t="shared" si="11"/>
        <v>0.6235663554962179</v>
      </c>
      <c r="G33" s="81">
        <v>315413000</v>
      </c>
      <c r="H33" s="80">
        <f t="shared" si="12"/>
        <v>0.2781424658597281</v>
      </c>
      <c r="I33" s="81">
        <v>68371000</v>
      </c>
      <c r="J33" s="71">
        <f t="shared" si="13"/>
        <v>0.06029199346030593</v>
      </c>
      <c r="K33" s="73">
        <v>20031000</v>
      </c>
      <c r="L33" s="71">
        <f t="shared" si="14"/>
        <v>0.017664052317552588</v>
      </c>
      <c r="M33" s="73">
        <v>1190000</v>
      </c>
      <c r="N33" s="71">
        <f t="shared" si="15"/>
        <v>0.0010493845668158145</v>
      </c>
      <c r="O33" s="73"/>
      <c r="P33" s="71"/>
    </row>
    <row r="34" spans="1:16" s="105" customFormat="1" ht="15" customHeight="1">
      <c r="A34" s="149" t="s">
        <v>45</v>
      </c>
      <c r="B34" s="73">
        <v>1195185000</v>
      </c>
      <c r="C34" s="88">
        <v>31547000</v>
      </c>
      <c r="D34" s="71">
        <f t="shared" si="10"/>
        <v>0.026395076912779192</v>
      </c>
      <c r="E34" s="73">
        <v>742048000</v>
      </c>
      <c r="F34" s="80">
        <f t="shared" si="11"/>
        <v>0.6208645523496362</v>
      </c>
      <c r="G34" s="81">
        <v>319065000</v>
      </c>
      <c r="H34" s="80">
        <f t="shared" si="12"/>
        <v>0.2669586716700762</v>
      </c>
      <c r="I34" s="81">
        <v>75811000</v>
      </c>
      <c r="J34" s="71">
        <f t="shared" si="13"/>
        <v>0.06343034760309073</v>
      </c>
      <c r="K34" s="73">
        <v>20900000</v>
      </c>
      <c r="L34" s="71">
        <f t="shared" si="14"/>
        <v>0.01748683258240356</v>
      </c>
      <c r="M34" s="73">
        <v>1333000</v>
      </c>
      <c r="N34" s="71">
        <f t="shared" si="15"/>
        <v>0.0011153085087245908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1283839000</v>
      </c>
      <c r="C35" s="88">
        <v>29204000</v>
      </c>
      <c r="D35" s="71">
        <f t="shared" si="10"/>
        <v>0.022747400569697603</v>
      </c>
      <c r="E35" s="73">
        <v>788456000</v>
      </c>
      <c r="F35" s="80">
        <f t="shared" si="11"/>
        <v>0.6141393118607551</v>
      </c>
      <c r="G35" s="81">
        <v>278031000</v>
      </c>
      <c r="H35" s="80">
        <f t="shared" si="12"/>
        <v>0.21656220133521414</v>
      </c>
      <c r="I35" s="81">
        <v>80777000</v>
      </c>
      <c r="J35" s="71">
        <f t="shared" si="13"/>
        <v>0.06291832542865577</v>
      </c>
      <c r="K35" s="73">
        <v>79241000</v>
      </c>
      <c r="L35" s="71">
        <f t="shared" si="14"/>
        <v>0.06172191372905793</v>
      </c>
      <c r="M35" s="73">
        <v>1007000</v>
      </c>
      <c r="N35" s="71">
        <f t="shared" si="15"/>
        <v>0.0007843662639941613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1440536000</v>
      </c>
      <c r="C36" s="88">
        <v>82532000</v>
      </c>
      <c r="D36" s="71">
        <f t="shared" si="10"/>
        <v>0.05729256332365175</v>
      </c>
      <c r="E36" s="73">
        <v>815129000</v>
      </c>
      <c r="F36" s="80">
        <f t="shared" si="11"/>
        <v>0.5658511831707087</v>
      </c>
      <c r="G36" s="81">
        <v>281242000</v>
      </c>
      <c r="H36" s="80">
        <f t="shared" si="12"/>
        <v>0.19523427390915604</v>
      </c>
      <c r="I36" s="81">
        <v>80209000</v>
      </c>
      <c r="J36" s="71">
        <f t="shared" si="13"/>
        <v>0.05567996912260437</v>
      </c>
      <c r="K36" s="73">
        <v>141275000</v>
      </c>
      <c r="L36" s="71">
        <f t="shared" si="14"/>
        <v>0.09807113463321986</v>
      </c>
      <c r="M36" s="73">
        <v>2063000</v>
      </c>
      <c r="N36" s="71">
        <f t="shared" si="15"/>
        <v>0.001432105827275403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1452684000</v>
      </c>
      <c r="C37" s="88">
        <v>27333000</v>
      </c>
      <c r="D37" s="71">
        <f t="shared" si="10"/>
        <v>0.018815516657442362</v>
      </c>
      <c r="E37" s="73">
        <v>967198000</v>
      </c>
      <c r="F37" s="80">
        <f t="shared" si="11"/>
        <v>0.6658006834246126</v>
      </c>
      <c r="G37" s="81">
        <v>42566000</v>
      </c>
      <c r="H37" s="80">
        <f t="shared" si="12"/>
        <v>0.0293016237529979</v>
      </c>
      <c r="I37" s="81">
        <v>71754000</v>
      </c>
      <c r="J37" s="71">
        <f t="shared" si="13"/>
        <v>0.0493940870829444</v>
      </c>
      <c r="K37" s="73">
        <v>158435000</v>
      </c>
      <c r="L37" s="71">
        <f t="shared" si="14"/>
        <v>0.10906363668905282</v>
      </c>
      <c r="M37" s="73">
        <v>7614000</v>
      </c>
      <c r="N37" s="71">
        <f t="shared" si="15"/>
        <v>0.005241332595388949</v>
      </c>
      <c r="O37" s="73">
        <v>203000</v>
      </c>
      <c r="P37" s="71">
        <f>O37/B37</f>
        <v>0.00013974133397215085</v>
      </c>
    </row>
    <row r="38" spans="1:16" s="105" customFormat="1" ht="15" customHeight="1">
      <c r="A38" s="149" t="s">
        <v>80</v>
      </c>
      <c r="B38" s="73">
        <f>C38+E38+G38+I38+K38+M38+O38+G51+I51+K51+M51+O51</f>
        <v>1468198000</v>
      </c>
      <c r="C38" s="88">
        <v>27116000</v>
      </c>
      <c r="D38" s="71">
        <f t="shared" si="10"/>
        <v>0.018468898609043195</v>
      </c>
      <c r="E38" s="73">
        <v>994253000</v>
      </c>
      <c r="F38" s="80">
        <f t="shared" si="11"/>
        <v>0.6771927219625691</v>
      </c>
      <c r="G38" s="81">
        <v>13000</v>
      </c>
      <c r="H38" s="80">
        <f t="shared" si="12"/>
        <v>8.854391573888535E-06</v>
      </c>
      <c r="I38" s="81">
        <v>69601000</v>
      </c>
      <c r="J38" s="71">
        <f t="shared" si="13"/>
        <v>0.047405731379555074</v>
      </c>
      <c r="K38" s="73">
        <v>166461000</v>
      </c>
      <c r="L38" s="71">
        <f t="shared" si="14"/>
        <v>0.11337775967546612</v>
      </c>
      <c r="M38" s="73">
        <v>7247000</v>
      </c>
      <c r="N38" s="71">
        <f t="shared" si="15"/>
        <v>0.004935982748920786</v>
      </c>
      <c r="O38" s="73">
        <v>488000</v>
      </c>
      <c r="P38" s="71">
        <f>O38/B38</f>
        <v>0.0003323802375428927</v>
      </c>
    </row>
    <row r="39" spans="1:16" s="105" customFormat="1" ht="15" customHeight="1">
      <c r="A39" s="149" t="s">
        <v>79</v>
      </c>
      <c r="B39" s="73">
        <f>C39+E39+G39+I39+K39+M39+O39+G52+I52+K52+M52+O52</f>
        <v>1608900000</v>
      </c>
      <c r="C39" s="88">
        <v>22664000</v>
      </c>
      <c r="D39" s="71">
        <f t="shared" si="10"/>
        <v>0.014086643048045248</v>
      </c>
      <c r="E39" s="73">
        <v>1117652000</v>
      </c>
      <c r="F39" s="80">
        <f t="shared" si="11"/>
        <v>0.6946684069861396</v>
      </c>
      <c r="G39" s="81">
        <v>11000</v>
      </c>
      <c r="H39" s="80">
        <f t="shared" si="12"/>
        <v>6.836969357946423E-06</v>
      </c>
      <c r="I39" s="81">
        <v>73246000</v>
      </c>
      <c r="J39" s="71">
        <f t="shared" si="13"/>
        <v>0.04552551432655852</v>
      </c>
      <c r="K39" s="73">
        <v>193924000</v>
      </c>
      <c r="L39" s="71">
        <f t="shared" si="14"/>
        <v>0.12053204052458201</v>
      </c>
      <c r="M39" s="73">
        <v>12483000</v>
      </c>
      <c r="N39" s="71">
        <f t="shared" si="15"/>
        <v>0.007758717135931382</v>
      </c>
      <c r="O39" s="73">
        <v>277000</v>
      </c>
      <c r="P39" s="71">
        <f>O39/B39</f>
        <v>0.00017216731928646902</v>
      </c>
    </row>
    <row r="40" spans="1:15" s="105" customFormat="1" ht="15" customHeight="1">
      <c r="A40" s="153"/>
      <c r="M40" s="44"/>
      <c r="N40" s="44"/>
      <c r="O40" s="44"/>
    </row>
    <row r="41" spans="1:16" s="105" customFormat="1" ht="15" customHeight="1" thickBot="1">
      <c r="A41" s="153"/>
      <c r="F41" s="44"/>
      <c r="G41" s="30"/>
      <c r="H41" s="8"/>
      <c r="I41" s="8"/>
      <c r="J41" s="5"/>
      <c r="K41" s="5"/>
      <c r="L41" s="5"/>
      <c r="M41" s="5"/>
      <c r="N41" s="8"/>
      <c r="O41" s="8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F42" s="208"/>
      <c r="G42" s="96" t="s">
        <v>77</v>
      </c>
      <c r="H42" s="109" t="s">
        <v>2</v>
      </c>
      <c r="I42" s="96" t="s">
        <v>19</v>
      </c>
      <c r="J42" s="109" t="s">
        <v>2</v>
      </c>
      <c r="K42" s="96" t="s">
        <v>26</v>
      </c>
      <c r="L42" s="109" t="s">
        <v>2</v>
      </c>
      <c r="M42" s="96" t="s">
        <v>30</v>
      </c>
      <c r="N42" s="109" t="s">
        <v>2</v>
      </c>
      <c r="O42" s="96" t="s">
        <v>34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6" ref="B43:B52">B4-B30</f>
        <v>67737000</v>
      </c>
      <c r="C43" s="71">
        <f aca="true" t="shared" si="17" ref="C43:C52">B43/B30</f>
        <v>0.07294309454377856</v>
      </c>
      <c r="D43" s="105">
        <v>2001</v>
      </c>
      <c r="E43" s="61">
        <v>87701000</v>
      </c>
      <c r="F43" s="44">
        <v>2001</v>
      </c>
      <c r="G43" s="159"/>
      <c r="H43" s="74"/>
      <c r="I43" s="159">
        <v>0</v>
      </c>
      <c r="J43" s="74">
        <f aca="true" t="shared" si="18" ref="J43:J52">I43/B30</f>
        <v>0</v>
      </c>
      <c r="K43" s="84">
        <v>1816000</v>
      </c>
      <c r="L43" s="74">
        <f aca="true" t="shared" si="19" ref="L43:L52">K43/B30</f>
        <v>0.0019555731681577555</v>
      </c>
      <c r="M43" s="160">
        <v>0</v>
      </c>
      <c r="N43" s="161">
        <f aca="true" t="shared" si="20" ref="N43:N52">M43/B30</f>
        <v>0</v>
      </c>
      <c r="O43" s="160"/>
      <c r="P43" s="161">
        <f>O43/B30</f>
        <v>0</v>
      </c>
    </row>
    <row r="44" spans="1:16" s="105" customFormat="1" ht="15" customHeight="1">
      <c r="A44" s="65" t="s">
        <v>21</v>
      </c>
      <c r="B44" s="103">
        <f t="shared" si="16"/>
        <v>61148000</v>
      </c>
      <c r="C44" s="71">
        <f t="shared" si="17"/>
        <v>0.06603969207108976</v>
      </c>
      <c r="D44" s="105">
        <v>2002</v>
      </c>
      <c r="E44" s="61">
        <v>87786000</v>
      </c>
      <c r="F44" s="105">
        <v>2002</v>
      </c>
      <c r="G44" s="81"/>
      <c r="H44" s="74"/>
      <c r="I44" s="81">
        <v>0</v>
      </c>
      <c r="J44" s="74">
        <f t="shared" si="18"/>
        <v>0</v>
      </c>
      <c r="K44" s="61">
        <v>11875000</v>
      </c>
      <c r="L44" s="74">
        <f t="shared" si="19"/>
        <v>0.012824971272064351</v>
      </c>
      <c r="M44" s="61">
        <v>0</v>
      </c>
      <c r="N44" s="161">
        <f t="shared" si="20"/>
        <v>0</v>
      </c>
      <c r="O44" s="61"/>
      <c r="P44" s="161">
        <f aca="true" t="shared" si="21" ref="P44:P52">O44/B31</f>
        <v>0</v>
      </c>
    </row>
    <row r="45" spans="1:16" s="105" customFormat="1" ht="15" customHeight="1">
      <c r="A45" s="65" t="s">
        <v>22</v>
      </c>
      <c r="B45" s="103">
        <f t="shared" si="16"/>
        <v>58048000</v>
      </c>
      <c r="C45" s="71">
        <f t="shared" si="17"/>
        <v>0.06005783546379593</v>
      </c>
      <c r="D45" s="105">
        <v>2003</v>
      </c>
      <c r="E45" s="61">
        <v>87786000</v>
      </c>
      <c r="F45" s="44">
        <v>2003</v>
      </c>
      <c r="G45" s="81"/>
      <c r="H45" s="74"/>
      <c r="I45" s="81">
        <v>0</v>
      </c>
      <c r="J45" s="74">
        <f t="shared" si="18"/>
        <v>0</v>
      </c>
      <c r="K45" s="61">
        <v>8001000</v>
      </c>
      <c r="L45" s="74">
        <f t="shared" si="19"/>
        <v>0.008278024075693068</v>
      </c>
      <c r="M45" s="61">
        <v>0</v>
      </c>
      <c r="N45" s="161">
        <f t="shared" si="20"/>
        <v>0</v>
      </c>
      <c r="O45" s="61"/>
      <c r="P45" s="161">
        <f t="shared" si="21"/>
        <v>0</v>
      </c>
    </row>
    <row r="46" spans="1:16" s="105" customFormat="1" ht="15" customHeight="1">
      <c r="A46" s="65" t="s">
        <v>29</v>
      </c>
      <c r="B46" s="103">
        <f t="shared" si="16"/>
        <v>42661000</v>
      </c>
      <c r="C46" s="71">
        <f t="shared" si="17"/>
        <v>0.03761999580246173</v>
      </c>
      <c r="D46" s="105">
        <v>2004</v>
      </c>
      <c r="E46" s="61">
        <v>87787000</v>
      </c>
      <c r="F46" s="105">
        <v>2004</v>
      </c>
      <c r="G46" s="81"/>
      <c r="H46" s="74"/>
      <c r="I46" s="81">
        <v>1000</v>
      </c>
      <c r="J46" s="74">
        <f t="shared" si="18"/>
        <v>8.818357704334576E-07</v>
      </c>
      <c r="K46" s="61">
        <v>993000</v>
      </c>
      <c r="L46" s="74">
        <f t="shared" si="19"/>
        <v>0.0008756629200404233</v>
      </c>
      <c r="M46" s="61">
        <v>0</v>
      </c>
      <c r="N46" s="161">
        <f t="shared" si="20"/>
        <v>0</v>
      </c>
      <c r="O46" s="61"/>
      <c r="P46" s="161">
        <f t="shared" si="21"/>
        <v>0</v>
      </c>
    </row>
    <row r="47" spans="1:16" s="105" customFormat="1" ht="15" customHeight="1">
      <c r="A47" s="65" t="s">
        <v>42</v>
      </c>
      <c r="B47" s="103">
        <f t="shared" si="16"/>
        <v>76828000</v>
      </c>
      <c r="C47" s="71">
        <f t="shared" si="17"/>
        <v>0.06428126189669382</v>
      </c>
      <c r="D47" s="105">
        <v>2005</v>
      </c>
      <c r="E47" s="61">
        <v>67787000</v>
      </c>
      <c r="F47" s="44">
        <v>2005</v>
      </c>
      <c r="G47" s="81"/>
      <c r="H47" s="74"/>
      <c r="I47" s="81">
        <v>0</v>
      </c>
      <c r="J47" s="74">
        <f t="shared" si="18"/>
        <v>0</v>
      </c>
      <c r="K47" s="61">
        <v>4482000</v>
      </c>
      <c r="L47" s="74">
        <f t="shared" si="19"/>
        <v>0.003750047063843673</v>
      </c>
      <c r="M47" s="61">
        <v>0</v>
      </c>
      <c r="N47" s="161">
        <f t="shared" si="20"/>
        <v>0</v>
      </c>
      <c r="O47" s="61"/>
      <c r="P47" s="161">
        <f t="shared" si="21"/>
        <v>0</v>
      </c>
    </row>
    <row r="48" spans="1:16" s="105" customFormat="1" ht="15" customHeight="1">
      <c r="A48" s="65" t="s">
        <v>46</v>
      </c>
      <c r="B48" s="103">
        <f t="shared" si="16"/>
        <v>73356000</v>
      </c>
      <c r="C48" s="71">
        <f t="shared" si="17"/>
        <v>0.05713800562220029</v>
      </c>
      <c r="D48" s="105">
        <v>2006</v>
      </c>
      <c r="E48" s="61">
        <v>67787000</v>
      </c>
      <c r="F48" s="105">
        <v>2006</v>
      </c>
      <c r="G48" s="81"/>
      <c r="H48" s="74"/>
      <c r="I48" s="81">
        <v>0</v>
      </c>
      <c r="J48" s="74">
        <f t="shared" si="18"/>
        <v>0</v>
      </c>
      <c r="K48" s="61">
        <v>27123000</v>
      </c>
      <c r="L48" s="74">
        <f t="shared" si="19"/>
        <v>0.02112648081262526</v>
      </c>
      <c r="M48" s="61">
        <v>0</v>
      </c>
      <c r="N48" s="161">
        <f t="shared" si="20"/>
        <v>0</v>
      </c>
      <c r="O48" s="61">
        <v>0</v>
      </c>
      <c r="P48" s="161">
        <f t="shared" si="21"/>
        <v>0</v>
      </c>
    </row>
    <row r="49" spans="1:16" s="105" customFormat="1" ht="15" customHeight="1">
      <c r="A49" s="65" t="s">
        <v>49</v>
      </c>
      <c r="B49" s="103">
        <f t="shared" si="16"/>
        <v>75402000</v>
      </c>
      <c r="C49" s="71">
        <f t="shared" si="17"/>
        <v>0.05234301676598155</v>
      </c>
      <c r="D49" s="105">
        <v>2007</v>
      </c>
      <c r="E49" s="61">
        <v>87787000</v>
      </c>
      <c r="F49" s="44">
        <v>2007</v>
      </c>
      <c r="G49" s="81"/>
      <c r="H49" s="74"/>
      <c r="I49" s="81">
        <v>0</v>
      </c>
      <c r="J49" s="74">
        <f t="shared" si="18"/>
        <v>0</v>
      </c>
      <c r="K49" s="61">
        <v>38086000</v>
      </c>
      <c r="L49" s="74">
        <f t="shared" si="19"/>
        <v>0.026438770013383905</v>
      </c>
      <c r="M49" s="61">
        <v>0</v>
      </c>
      <c r="N49" s="161">
        <f t="shared" si="20"/>
        <v>0</v>
      </c>
      <c r="O49" s="61">
        <v>0</v>
      </c>
      <c r="P49" s="161">
        <f t="shared" si="21"/>
        <v>0</v>
      </c>
    </row>
    <row r="50" spans="1:16" s="105" customFormat="1" ht="15" customHeight="1">
      <c r="A50" s="65" t="s">
        <v>51</v>
      </c>
      <c r="B50" s="103">
        <f t="shared" si="16"/>
        <v>71637000</v>
      </c>
      <c r="C50" s="71">
        <f t="shared" si="17"/>
        <v>0.04931354651114764</v>
      </c>
      <c r="D50" s="105">
        <v>2008</v>
      </c>
      <c r="E50" s="61">
        <v>87787000</v>
      </c>
      <c r="F50" s="105">
        <v>2008</v>
      </c>
      <c r="G50" s="81">
        <v>150924000</v>
      </c>
      <c r="H50" s="74">
        <f>G50/B37</f>
        <v>0.10389320733208324</v>
      </c>
      <c r="I50" s="81">
        <v>0</v>
      </c>
      <c r="J50" s="74">
        <f t="shared" si="18"/>
        <v>0</v>
      </c>
      <c r="K50" s="61">
        <v>26657000</v>
      </c>
      <c r="L50" s="74">
        <f t="shared" si="19"/>
        <v>0.018350171131505544</v>
      </c>
      <c r="M50" s="61">
        <v>0</v>
      </c>
      <c r="N50" s="161">
        <f t="shared" si="20"/>
        <v>0</v>
      </c>
      <c r="O50" s="61">
        <v>0</v>
      </c>
      <c r="P50" s="161">
        <f t="shared" si="21"/>
        <v>0</v>
      </c>
    </row>
    <row r="51" spans="1:16" s="105" customFormat="1" ht="15" customHeight="1">
      <c r="A51" s="65" t="s">
        <v>58</v>
      </c>
      <c r="B51" s="103">
        <f t="shared" si="16"/>
        <v>134381000</v>
      </c>
      <c r="C51" s="71">
        <f t="shared" si="17"/>
        <v>0.09152784569928579</v>
      </c>
      <c r="D51" s="105">
        <v>2009</v>
      </c>
      <c r="E51" s="61">
        <v>87787000</v>
      </c>
      <c r="F51" s="44">
        <v>2009</v>
      </c>
      <c r="G51" s="81">
        <v>171894000</v>
      </c>
      <c r="H51" s="74">
        <f>G51/B38</f>
        <v>0.11707821424630738</v>
      </c>
      <c r="I51" s="81">
        <v>0</v>
      </c>
      <c r="J51" s="74">
        <f t="shared" si="18"/>
        <v>0</v>
      </c>
      <c r="K51" s="61">
        <v>31125000</v>
      </c>
      <c r="L51" s="74">
        <f t="shared" si="19"/>
        <v>0.02119945674902159</v>
      </c>
      <c r="M51" s="61">
        <v>0</v>
      </c>
      <c r="N51" s="161">
        <f t="shared" si="20"/>
        <v>0</v>
      </c>
      <c r="O51" s="61">
        <v>0</v>
      </c>
      <c r="P51" s="161">
        <f t="shared" si="21"/>
        <v>0</v>
      </c>
    </row>
    <row r="52" spans="1:16" s="105" customFormat="1" ht="15" customHeight="1">
      <c r="A52" s="65" t="s">
        <v>60</v>
      </c>
      <c r="B52" s="103">
        <f t="shared" si="16"/>
        <v>0</v>
      </c>
      <c r="C52" s="71">
        <f t="shared" si="17"/>
        <v>0</v>
      </c>
      <c r="D52" s="105">
        <v>2010</v>
      </c>
      <c r="E52" s="61">
        <v>47787000</v>
      </c>
      <c r="F52" s="105">
        <v>2010</v>
      </c>
      <c r="G52" s="81">
        <v>154340000</v>
      </c>
      <c r="H52" s="74">
        <f>G52/B39</f>
        <v>0.09592889551867735</v>
      </c>
      <c r="I52" s="81">
        <v>406000</v>
      </c>
      <c r="J52" s="74">
        <f t="shared" si="18"/>
        <v>0.00025234632357511345</v>
      </c>
      <c r="K52" s="61">
        <v>21724000</v>
      </c>
      <c r="L52" s="74">
        <f t="shared" si="19"/>
        <v>0.013502392939275281</v>
      </c>
      <c r="M52" s="61">
        <v>0</v>
      </c>
      <c r="N52" s="161">
        <f t="shared" si="20"/>
        <v>0</v>
      </c>
      <c r="O52" s="61">
        <v>12173000</v>
      </c>
      <c r="P52" s="161">
        <f t="shared" si="21"/>
        <v>0.007566038908571073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</sheetData>
  <sheetProtection/>
  <printOptions/>
  <pageMargins left="0.7874015748031497" right="0.52" top="0.67" bottom="0.47" header="0.41" footer="0.3"/>
  <pageSetup fitToHeight="1" fitToWidth="1" horizontalDpi="400" verticalDpi="4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F29">
      <selection activeCell="P52" sqref="P52"/>
    </sheetView>
  </sheetViews>
  <sheetFormatPr defaultColWidth="9.00390625" defaultRowHeight="13.5"/>
  <cols>
    <col min="1" max="1" width="15.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30" customHeight="1">
      <c r="B1" s="121" t="s">
        <v>118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7978995266</v>
      </c>
      <c r="C4" s="22">
        <v>2757489209</v>
      </c>
      <c r="D4" s="74">
        <f aca="true" t="shared" si="0" ref="D4:D13">C4/B4</f>
        <v>0.34559353866898257</v>
      </c>
      <c r="E4" s="75">
        <v>721040</v>
      </c>
      <c r="F4" s="80">
        <f aca="true" t="shared" si="1" ref="F4:F13">E4/B4</f>
        <v>9.036726755215498E-05</v>
      </c>
      <c r="G4" s="69">
        <v>2447447787</v>
      </c>
      <c r="H4" s="74">
        <f aca="true" t="shared" si="2" ref="H4:H13">G4/B4</f>
        <v>0.3067363377728817</v>
      </c>
      <c r="I4" s="69">
        <v>1270282544</v>
      </c>
      <c r="J4" s="71">
        <f aca="true" t="shared" si="3" ref="J4:J13">I4/B4</f>
        <v>0.1592033209259959</v>
      </c>
      <c r="K4" s="24">
        <v>37306665</v>
      </c>
      <c r="L4" s="71">
        <f aca="true" t="shared" si="4" ref="L4:L13">K4/B4</f>
        <v>0.004675609366378586</v>
      </c>
      <c r="M4" s="24">
        <v>10025927</v>
      </c>
      <c r="N4" s="71">
        <f aca="true" t="shared" si="5" ref="N4:N13">M4/B4</f>
        <v>0.0012565400361524667</v>
      </c>
      <c r="O4" s="24"/>
      <c r="P4" s="71"/>
    </row>
    <row r="5" spans="1:16" s="56" customFormat="1" ht="15" customHeight="1">
      <c r="A5" s="149" t="s">
        <v>10</v>
      </c>
      <c r="B5" s="13">
        <v>7822060087</v>
      </c>
      <c r="C5" s="88">
        <v>2844109410</v>
      </c>
      <c r="D5" s="74">
        <f t="shared" si="0"/>
        <v>0.3636010690747331</v>
      </c>
      <c r="E5" s="18">
        <v>817880</v>
      </c>
      <c r="F5" s="80">
        <f t="shared" si="1"/>
        <v>0.00010456069001046016</v>
      </c>
      <c r="G5" s="81">
        <v>2529913476</v>
      </c>
      <c r="H5" s="74">
        <f t="shared" si="2"/>
        <v>0.32343314265824047</v>
      </c>
      <c r="I5" s="81">
        <v>1093796000</v>
      </c>
      <c r="J5" s="71">
        <f t="shared" si="3"/>
        <v>0.1398347734272525</v>
      </c>
      <c r="K5" s="73">
        <v>34141422</v>
      </c>
      <c r="L5" s="71">
        <f t="shared" si="4"/>
        <v>0.004364760896779851</v>
      </c>
      <c r="M5" s="73">
        <v>85493303</v>
      </c>
      <c r="N5" s="71">
        <f t="shared" si="5"/>
        <v>0.01092976812362858</v>
      </c>
      <c r="O5" s="73"/>
      <c r="P5" s="71"/>
    </row>
    <row r="6" spans="1:16" s="56" customFormat="1" ht="15" customHeight="1">
      <c r="A6" s="149" t="s">
        <v>11</v>
      </c>
      <c r="B6" s="13">
        <v>8665298327</v>
      </c>
      <c r="C6" s="88">
        <v>3274440786</v>
      </c>
      <c r="D6" s="74">
        <f t="shared" si="0"/>
        <v>0.3778797523678148</v>
      </c>
      <c r="E6" s="18">
        <v>761360</v>
      </c>
      <c r="F6" s="80">
        <f t="shared" si="1"/>
        <v>8.786310306567245E-05</v>
      </c>
      <c r="G6" s="81">
        <v>2821412224</v>
      </c>
      <c r="H6" s="74">
        <f t="shared" si="2"/>
        <v>0.32559897161403295</v>
      </c>
      <c r="I6" s="81">
        <v>1511429497</v>
      </c>
      <c r="J6" s="71">
        <f t="shared" si="3"/>
        <v>0.17442325006752188</v>
      </c>
      <c r="K6" s="73">
        <v>70739262</v>
      </c>
      <c r="L6" s="71">
        <f t="shared" si="4"/>
        <v>0.008163511437290646</v>
      </c>
      <c r="M6" s="73">
        <v>170921271</v>
      </c>
      <c r="N6" s="71">
        <f t="shared" si="5"/>
        <v>0.019724799372161303</v>
      </c>
      <c r="O6" s="73"/>
      <c r="P6" s="71"/>
    </row>
    <row r="7" spans="1:16" s="56" customFormat="1" ht="15" customHeight="1">
      <c r="A7" s="149" t="s">
        <v>41</v>
      </c>
      <c r="B7" s="13">
        <v>8806031251</v>
      </c>
      <c r="C7" s="88">
        <v>3416053705</v>
      </c>
      <c r="D7" s="74">
        <f t="shared" si="0"/>
        <v>0.38792205110697037</v>
      </c>
      <c r="E7" s="18">
        <v>721200</v>
      </c>
      <c r="F7" s="80">
        <f t="shared" si="1"/>
        <v>8.189841478453777E-05</v>
      </c>
      <c r="G7" s="81">
        <v>2737370982</v>
      </c>
      <c r="H7" s="74">
        <f t="shared" si="2"/>
        <v>0.31085183597198207</v>
      </c>
      <c r="I7" s="81">
        <v>1629229385</v>
      </c>
      <c r="J7" s="71">
        <f t="shared" si="3"/>
        <v>0.18501290065430862</v>
      </c>
      <c r="K7" s="73">
        <v>72166992</v>
      </c>
      <c r="L7" s="71">
        <f t="shared" si="4"/>
        <v>0.008195177821087658</v>
      </c>
      <c r="M7" s="73">
        <v>142380276</v>
      </c>
      <c r="N7" s="71">
        <f t="shared" si="5"/>
        <v>0.01616849542565858</v>
      </c>
      <c r="O7" s="73"/>
      <c r="P7" s="71"/>
    </row>
    <row r="8" spans="1:20" s="56" customFormat="1" ht="15" customHeight="1">
      <c r="A8" s="149" t="s">
        <v>45</v>
      </c>
      <c r="B8" s="13">
        <v>9332537009</v>
      </c>
      <c r="C8" s="88">
        <v>3465612746</v>
      </c>
      <c r="D8" s="74">
        <f t="shared" si="0"/>
        <v>0.37134733488416644</v>
      </c>
      <c r="E8" s="18">
        <v>676840</v>
      </c>
      <c r="F8" s="60">
        <f t="shared" si="1"/>
        <v>7.252475927470496E-05</v>
      </c>
      <c r="G8" s="81">
        <v>2630438548</v>
      </c>
      <c r="H8" s="74">
        <f t="shared" si="2"/>
        <v>0.28185674972017677</v>
      </c>
      <c r="I8" s="81">
        <v>1846468026</v>
      </c>
      <c r="J8" s="71">
        <f t="shared" si="3"/>
        <v>0.19785274081627807</v>
      </c>
      <c r="K8" s="73">
        <v>398907741</v>
      </c>
      <c r="L8" s="71">
        <f t="shared" si="4"/>
        <v>0.042743762024764126</v>
      </c>
      <c r="M8" s="61">
        <v>197494009</v>
      </c>
      <c r="N8" s="71">
        <f t="shared" si="5"/>
        <v>0.021161877934107638</v>
      </c>
      <c r="O8" s="61"/>
      <c r="P8" s="71"/>
      <c r="Q8" s="57"/>
      <c r="R8" s="62"/>
      <c r="S8" s="57"/>
      <c r="T8" s="62"/>
    </row>
    <row r="9" spans="1:20" s="56" customFormat="1" ht="15" customHeight="1">
      <c r="A9" s="162" t="s">
        <v>48</v>
      </c>
      <c r="B9" s="13">
        <f>C9+E9+G9+I9+K9+M9+O9+I22+K22+M22+O22</f>
        <v>10506667308</v>
      </c>
      <c r="C9" s="88">
        <v>3571176388</v>
      </c>
      <c r="D9" s="74">
        <f t="shared" si="0"/>
        <v>0.3398962090748634</v>
      </c>
      <c r="E9" s="18">
        <v>676840</v>
      </c>
      <c r="F9" s="60">
        <f t="shared" si="1"/>
        <v>6.442004682918241E-05</v>
      </c>
      <c r="G9" s="81">
        <v>2505488239</v>
      </c>
      <c r="H9" s="74">
        <f t="shared" si="2"/>
        <v>0.2384665056532501</v>
      </c>
      <c r="I9" s="81">
        <v>2128405000</v>
      </c>
      <c r="J9" s="71">
        <f t="shared" si="3"/>
        <v>0.20257660565490515</v>
      </c>
      <c r="K9" s="73">
        <v>483412052</v>
      </c>
      <c r="L9" s="71">
        <f t="shared" si="4"/>
        <v>0.046010027521469134</v>
      </c>
      <c r="M9" s="61">
        <v>533185676</v>
      </c>
      <c r="N9" s="71">
        <f t="shared" si="5"/>
        <v>0.05074736454194387</v>
      </c>
      <c r="O9" s="61"/>
      <c r="P9" s="71"/>
      <c r="Q9" s="57"/>
      <c r="R9" s="62"/>
      <c r="S9" s="57"/>
      <c r="T9" s="62"/>
    </row>
    <row r="10" spans="1:20" s="56" customFormat="1" ht="15" customHeight="1">
      <c r="A10" s="149" t="s">
        <v>59</v>
      </c>
      <c r="B10" s="13">
        <f>C10+E10+G10+I10+K10+M10+O10+I23+K23+M23+O23</f>
        <v>11428655890</v>
      </c>
      <c r="C10" s="88">
        <v>3607621805</v>
      </c>
      <c r="D10" s="74">
        <f t="shared" si="0"/>
        <v>0.3156645750579161</v>
      </c>
      <c r="E10" s="18">
        <v>771610</v>
      </c>
      <c r="F10" s="60">
        <f t="shared" si="1"/>
        <v>6.751537603605283E-05</v>
      </c>
      <c r="G10" s="81">
        <v>2487784434</v>
      </c>
      <c r="H10" s="74">
        <f t="shared" si="2"/>
        <v>0.21767952924164907</v>
      </c>
      <c r="I10" s="81">
        <v>2488403221</v>
      </c>
      <c r="J10" s="71">
        <f t="shared" si="3"/>
        <v>0.2177336727040086</v>
      </c>
      <c r="K10" s="73">
        <v>506775724</v>
      </c>
      <c r="L10" s="71">
        <f t="shared" si="4"/>
        <v>0.044342548141940774</v>
      </c>
      <c r="M10" s="61">
        <v>989936169</v>
      </c>
      <c r="N10" s="71">
        <f t="shared" si="5"/>
        <v>0.08661877464227336</v>
      </c>
      <c r="O10" s="61"/>
      <c r="P10" s="71"/>
      <c r="Q10" s="57"/>
      <c r="R10" s="62"/>
      <c r="S10" s="57"/>
      <c r="T10" s="62"/>
    </row>
    <row r="11" spans="1:20" s="56" customFormat="1" ht="15" customHeight="1">
      <c r="A11" s="149" t="s">
        <v>57</v>
      </c>
      <c r="B11" s="13">
        <f>C11+E11+G11+I11+K11+M11+O11+I24+K24+M24+O24</f>
        <v>11556203000</v>
      </c>
      <c r="C11" s="88">
        <v>2894494000</v>
      </c>
      <c r="D11" s="74">
        <f t="shared" si="0"/>
        <v>0.25047102408983296</v>
      </c>
      <c r="E11" s="18">
        <v>876000</v>
      </c>
      <c r="F11" s="60">
        <f t="shared" si="1"/>
        <v>7.580344512812729E-05</v>
      </c>
      <c r="G11" s="81">
        <v>2735925000</v>
      </c>
      <c r="H11" s="74">
        <f t="shared" si="2"/>
        <v>0.23674947558467085</v>
      </c>
      <c r="I11" s="81">
        <v>880548000</v>
      </c>
      <c r="J11" s="71">
        <f t="shared" si="3"/>
        <v>0.07619700000077881</v>
      </c>
      <c r="K11" s="73">
        <v>503084000</v>
      </c>
      <c r="L11" s="71">
        <f t="shared" si="4"/>
        <v>0.043533676242966654</v>
      </c>
      <c r="M11" s="61">
        <v>1302984000</v>
      </c>
      <c r="N11" s="71">
        <f t="shared" si="5"/>
        <v>0.11275191340962079</v>
      </c>
      <c r="O11" s="61">
        <v>2015558000</v>
      </c>
      <c r="P11" s="71">
        <f>O11/B11</f>
        <v>0.17441351627346802</v>
      </c>
      <c r="Q11" s="57"/>
      <c r="R11" s="62"/>
      <c r="S11" s="57"/>
      <c r="T11" s="62"/>
    </row>
    <row r="12" spans="1:20" s="56" customFormat="1" ht="15" customHeight="1">
      <c r="A12" s="149" t="s">
        <v>80</v>
      </c>
      <c r="B12" s="13">
        <f>C12+E12+G12+I12+K12+M12+O12+I25+K25+M25+O25</f>
        <v>12094937000</v>
      </c>
      <c r="C12" s="88">
        <v>3073070000</v>
      </c>
      <c r="D12" s="74">
        <f t="shared" si="0"/>
        <v>0.2540790415030686</v>
      </c>
      <c r="E12" s="18">
        <v>1150000</v>
      </c>
      <c r="F12" s="60">
        <f t="shared" si="1"/>
        <v>9.508110707811045E-05</v>
      </c>
      <c r="G12" s="81">
        <v>2977919000</v>
      </c>
      <c r="H12" s="74">
        <f t="shared" si="2"/>
        <v>0.24621203070342573</v>
      </c>
      <c r="I12" s="81">
        <v>537540000</v>
      </c>
      <c r="J12" s="71">
        <f t="shared" si="3"/>
        <v>0.04444338982501521</v>
      </c>
      <c r="K12" s="73">
        <v>576392000</v>
      </c>
      <c r="L12" s="71">
        <f t="shared" si="4"/>
        <v>0.04765564301823151</v>
      </c>
      <c r="M12" s="61">
        <v>1470416000</v>
      </c>
      <c r="N12" s="71">
        <f t="shared" si="5"/>
        <v>0.12157285316988423</v>
      </c>
      <c r="O12" s="61">
        <v>2247252000</v>
      </c>
      <c r="P12" s="71">
        <f>O12/B12</f>
        <v>0.18580105047260684</v>
      </c>
      <c r="Q12" s="57"/>
      <c r="R12" s="62"/>
      <c r="S12" s="57"/>
      <c r="T12" s="62"/>
    </row>
    <row r="13" spans="1:20" s="56" customFormat="1" ht="15" customHeight="1">
      <c r="A13" s="149" t="s">
        <v>79</v>
      </c>
      <c r="B13" s="13">
        <f>C13+E13+G13+I13+K13+M13+O13+I26+K26+M26+O26</f>
        <v>13465942000</v>
      </c>
      <c r="C13" s="88">
        <v>3459219000</v>
      </c>
      <c r="D13" s="74">
        <f t="shared" si="0"/>
        <v>0.2568865215667794</v>
      </c>
      <c r="E13" s="18">
        <v>769000</v>
      </c>
      <c r="F13" s="60">
        <f t="shared" si="1"/>
        <v>5.71070334329377E-05</v>
      </c>
      <c r="G13" s="81">
        <v>3057642000</v>
      </c>
      <c r="H13" s="74">
        <f t="shared" si="2"/>
        <v>0.22706484254870546</v>
      </c>
      <c r="I13" s="81">
        <v>561826000</v>
      </c>
      <c r="J13" s="71">
        <f t="shared" si="3"/>
        <v>0.04172199761442608</v>
      </c>
      <c r="K13" s="73">
        <v>617219000</v>
      </c>
      <c r="L13" s="71">
        <f t="shared" si="4"/>
        <v>0.045835560557144835</v>
      </c>
      <c r="M13" s="61">
        <v>1434563000</v>
      </c>
      <c r="N13" s="71">
        <f t="shared" si="5"/>
        <v>0.10653268816990301</v>
      </c>
      <c r="O13" s="61">
        <v>2496813000</v>
      </c>
      <c r="P13" s="71">
        <f>O13/B13</f>
        <v>0.1854168835719031</v>
      </c>
      <c r="Q13" s="57"/>
      <c r="R13" s="62"/>
      <c r="S13" s="57"/>
      <c r="T13" s="62"/>
    </row>
    <row r="14" spans="1:20" s="56" customFormat="1" ht="15" customHeight="1">
      <c r="A14" s="120"/>
      <c r="B14" s="24"/>
      <c r="C14" s="57"/>
      <c r="D14" s="92"/>
      <c r="E14" s="24"/>
      <c r="F14" s="62"/>
      <c r="G14" s="57"/>
      <c r="H14" s="92"/>
      <c r="I14" s="57"/>
      <c r="J14" s="92"/>
      <c r="K14" s="57"/>
      <c r="L14" s="92"/>
      <c r="M14" s="93"/>
      <c r="N14" s="92"/>
      <c r="O14" s="57"/>
      <c r="P14" s="62"/>
      <c r="Q14" s="57"/>
      <c r="R14" s="62"/>
      <c r="S14" s="57"/>
      <c r="T14" s="62"/>
    </row>
    <row r="15" spans="1:20" s="56" customFormat="1" ht="15" customHeight="1" thickBot="1">
      <c r="A15" s="120"/>
      <c r="B15" s="24"/>
      <c r="C15" s="57"/>
      <c r="D15" s="62"/>
      <c r="E15" s="24"/>
      <c r="H15" s="62"/>
      <c r="I15" s="30"/>
      <c r="J15" s="5"/>
      <c r="K15" s="6"/>
      <c r="L15" s="8"/>
      <c r="M15" s="7"/>
      <c r="N15" s="90"/>
      <c r="O15" s="6"/>
      <c r="P15" s="110"/>
      <c r="Q15" s="57"/>
      <c r="R15" s="62"/>
      <c r="S15" s="57"/>
      <c r="T15" s="62"/>
    </row>
    <row r="16" spans="1:20" s="184" customFormat="1" ht="15" customHeight="1" thickBot="1" thickTop="1">
      <c r="A16" s="181"/>
      <c r="B16" s="182"/>
      <c r="C16" s="182"/>
      <c r="D16" s="183"/>
      <c r="E16" s="182"/>
      <c r="H16" s="183"/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56" customFormat="1" ht="15" customHeight="1" thickTop="1">
      <c r="A17" s="120"/>
      <c r="B17" s="24"/>
      <c r="C17" s="57"/>
      <c r="D17" s="62"/>
      <c r="E17" s="24"/>
      <c r="H17" s="163">
        <v>2001</v>
      </c>
      <c r="I17" s="69">
        <v>17085000</v>
      </c>
      <c r="J17" s="70">
        <f aca="true" t="shared" si="6" ref="J17:J26">I17/B4</f>
        <v>0.002141247040564418</v>
      </c>
      <c r="K17" s="24">
        <v>980658726</v>
      </c>
      <c r="L17" s="71">
        <f aca="true" t="shared" si="7" ref="L17:L26">K17/B4</f>
        <v>0.12290503920697526</v>
      </c>
      <c r="M17" s="24">
        <v>360524180</v>
      </c>
      <c r="N17" s="71">
        <f aca="true" t="shared" si="8" ref="N17:N26">M17/B4</f>
        <v>0.045184157651560634</v>
      </c>
      <c r="O17" s="24">
        <v>6954188</v>
      </c>
      <c r="P17" s="71">
        <f aca="true" t="shared" si="9" ref="P17:P26">O17/B4</f>
        <v>0.0008715618656440496</v>
      </c>
      <c r="Q17" s="57"/>
      <c r="R17" s="62"/>
      <c r="S17" s="57"/>
      <c r="T17" s="62"/>
    </row>
    <row r="18" spans="1:20" s="56" customFormat="1" ht="15" customHeight="1">
      <c r="A18" s="120"/>
      <c r="B18" s="24"/>
      <c r="C18" s="57"/>
      <c r="D18" s="62"/>
      <c r="E18" s="24"/>
      <c r="H18" s="163">
        <v>2002</v>
      </c>
      <c r="I18" s="61">
        <v>0</v>
      </c>
      <c r="J18" s="72">
        <f t="shared" si="6"/>
        <v>0</v>
      </c>
      <c r="K18" s="73">
        <v>899214464</v>
      </c>
      <c r="L18" s="71">
        <f t="shared" si="7"/>
        <v>0.1149587773551451</v>
      </c>
      <c r="M18" s="73">
        <v>311879587</v>
      </c>
      <c r="N18" s="71">
        <f t="shared" si="8"/>
        <v>0.039871796372202936</v>
      </c>
      <c r="O18" s="73">
        <v>22694545</v>
      </c>
      <c r="P18" s="71">
        <f t="shared" si="9"/>
        <v>0.002901351402006943</v>
      </c>
      <c r="Q18" s="57"/>
      <c r="R18" s="62"/>
      <c r="S18" s="57"/>
      <c r="T18" s="62"/>
    </row>
    <row r="19" spans="1:20" s="56" customFormat="1" ht="15" customHeight="1">
      <c r="A19" s="120"/>
      <c r="B19" s="24"/>
      <c r="C19" s="57"/>
      <c r="D19" s="62"/>
      <c r="E19" s="24"/>
      <c r="H19" s="163">
        <v>2003</v>
      </c>
      <c r="I19" s="61">
        <v>0</v>
      </c>
      <c r="J19" s="72">
        <f t="shared" si="6"/>
        <v>0</v>
      </c>
      <c r="K19" s="73">
        <v>808991069</v>
      </c>
      <c r="L19" s="71">
        <f t="shared" si="7"/>
        <v>0.0933598635005195</v>
      </c>
      <c r="M19" s="73">
        <v>0</v>
      </c>
      <c r="N19" s="71">
        <f t="shared" si="8"/>
        <v>0</v>
      </c>
      <c r="O19" s="73">
        <v>6602858</v>
      </c>
      <c r="P19" s="71">
        <f t="shared" si="9"/>
        <v>0.000761988537593254</v>
      </c>
      <c r="Q19" s="57"/>
      <c r="R19" s="62"/>
      <c r="S19" s="57"/>
      <c r="T19" s="62"/>
    </row>
    <row r="20" spans="1:20" s="56" customFormat="1" ht="15" customHeight="1">
      <c r="A20" s="120"/>
      <c r="B20" s="24"/>
      <c r="C20" s="57"/>
      <c r="D20" s="62"/>
      <c r="E20" s="24"/>
      <c r="H20" s="163">
        <v>2004</v>
      </c>
      <c r="I20" s="61">
        <v>0</v>
      </c>
      <c r="J20" s="72">
        <f t="shared" si="6"/>
        <v>0</v>
      </c>
      <c r="K20" s="73">
        <v>795790675</v>
      </c>
      <c r="L20" s="71">
        <f t="shared" si="7"/>
        <v>0.09036882249420035</v>
      </c>
      <c r="M20" s="73">
        <v>0</v>
      </c>
      <c r="N20" s="71">
        <f t="shared" si="8"/>
        <v>0</v>
      </c>
      <c r="O20" s="73">
        <v>12318036</v>
      </c>
      <c r="P20" s="71">
        <f t="shared" si="9"/>
        <v>0.0013988181110078598</v>
      </c>
      <c r="Q20" s="57"/>
      <c r="R20" s="62"/>
      <c r="S20" s="57"/>
      <c r="T20" s="62"/>
    </row>
    <row r="21" spans="1:20" s="56" customFormat="1" ht="15" customHeight="1">
      <c r="A21" s="120"/>
      <c r="B21" s="24"/>
      <c r="C21" s="57"/>
      <c r="D21" s="62"/>
      <c r="E21" s="24"/>
      <c r="H21" s="163">
        <v>2005</v>
      </c>
      <c r="I21" s="61">
        <v>0</v>
      </c>
      <c r="J21" s="72">
        <f t="shared" si="6"/>
        <v>0</v>
      </c>
      <c r="K21" s="73">
        <v>782733899</v>
      </c>
      <c r="L21" s="71">
        <f t="shared" si="7"/>
        <v>0.08387150227694318</v>
      </c>
      <c r="M21" s="73">
        <v>10205200</v>
      </c>
      <c r="N21" s="71">
        <f t="shared" si="8"/>
        <v>0.0010935075842890773</v>
      </c>
      <c r="O21" s="73">
        <v>0</v>
      </c>
      <c r="P21" s="71">
        <f t="shared" si="9"/>
        <v>0</v>
      </c>
      <c r="Q21" s="57"/>
      <c r="R21" s="62"/>
      <c r="S21" s="57"/>
      <c r="T21" s="62"/>
    </row>
    <row r="22" spans="1:20" s="56" customFormat="1" ht="15" customHeight="1">
      <c r="A22" s="120"/>
      <c r="B22" s="24"/>
      <c r="C22" s="57"/>
      <c r="D22" s="62"/>
      <c r="E22" s="24"/>
      <c r="H22" s="163">
        <v>2006</v>
      </c>
      <c r="I22" s="61"/>
      <c r="J22" s="72">
        <f t="shared" si="6"/>
        <v>0</v>
      </c>
      <c r="K22" s="73">
        <v>1273711598</v>
      </c>
      <c r="L22" s="71">
        <f t="shared" si="7"/>
        <v>0.12122888834884578</v>
      </c>
      <c r="M22" s="73">
        <v>0</v>
      </c>
      <c r="N22" s="71">
        <f t="shared" si="8"/>
        <v>0</v>
      </c>
      <c r="O22" s="73">
        <v>10611515</v>
      </c>
      <c r="P22" s="71">
        <f t="shared" si="9"/>
        <v>0.0010099791578934041</v>
      </c>
      <c r="Q22" s="57"/>
      <c r="R22" s="62"/>
      <c r="S22" s="57"/>
      <c r="T22" s="62"/>
    </row>
    <row r="23" spans="1:20" s="56" customFormat="1" ht="15" customHeight="1">
      <c r="A23" s="120"/>
      <c r="B23" s="24"/>
      <c r="C23" s="57"/>
      <c r="D23" s="62"/>
      <c r="E23" s="24"/>
      <c r="H23" s="163">
        <v>2007</v>
      </c>
      <c r="I23" s="61">
        <v>0</v>
      </c>
      <c r="J23" s="72">
        <f t="shared" si="6"/>
        <v>0</v>
      </c>
      <c r="K23" s="73">
        <v>1331133000</v>
      </c>
      <c r="L23" s="71">
        <f t="shared" si="7"/>
        <v>0.11647327671880757</v>
      </c>
      <c r="M23" s="73">
        <v>0</v>
      </c>
      <c r="N23" s="71">
        <f t="shared" si="8"/>
        <v>0</v>
      </c>
      <c r="O23" s="73">
        <v>16229927</v>
      </c>
      <c r="P23" s="71">
        <f t="shared" si="9"/>
        <v>0.0014201081173684722</v>
      </c>
      <c r="Q23" s="57"/>
      <c r="R23" s="62"/>
      <c r="S23" s="57"/>
      <c r="T23" s="62"/>
    </row>
    <row r="24" spans="1:20" s="56" customFormat="1" ht="15" customHeight="1">
      <c r="A24" s="120"/>
      <c r="B24" s="24"/>
      <c r="C24" s="57"/>
      <c r="D24" s="62"/>
      <c r="E24" s="24"/>
      <c r="H24" s="163">
        <v>2008</v>
      </c>
      <c r="I24" s="61">
        <v>0</v>
      </c>
      <c r="J24" s="72">
        <f t="shared" si="6"/>
        <v>0</v>
      </c>
      <c r="K24" s="73">
        <v>1210589000</v>
      </c>
      <c r="L24" s="71">
        <f t="shared" si="7"/>
        <v>0.10475664022170604</v>
      </c>
      <c r="M24" s="73">
        <v>0</v>
      </c>
      <c r="N24" s="71">
        <f t="shared" si="8"/>
        <v>0</v>
      </c>
      <c r="O24" s="73">
        <v>12145000</v>
      </c>
      <c r="P24" s="71">
        <f t="shared" si="9"/>
        <v>0.0010509507318277466</v>
      </c>
      <c r="Q24" s="57"/>
      <c r="R24" s="62"/>
      <c r="S24" s="57"/>
      <c r="T24" s="62"/>
    </row>
    <row r="25" spans="1:20" s="56" customFormat="1" ht="15" customHeight="1">
      <c r="A25" s="120"/>
      <c r="B25" s="24"/>
      <c r="C25" s="57"/>
      <c r="D25" s="62"/>
      <c r="E25" s="24"/>
      <c r="H25" s="163">
        <v>2009</v>
      </c>
      <c r="I25" s="61">
        <v>0</v>
      </c>
      <c r="J25" s="72">
        <f t="shared" si="6"/>
        <v>0</v>
      </c>
      <c r="K25" s="73">
        <v>1197441000</v>
      </c>
      <c r="L25" s="71">
        <f t="shared" si="7"/>
        <v>0.09900349212236492</v>
      </c>
      <c r="M25" s="73">
        <v>0</v>
      </c>
      <c r="N25" s="71">
        <f t="shared" si="8"/>
        <v>0</v>
      </c>
      <c r="O25" s="73">
        <v>13757000</v>
      </c>
      <c r="P25" s="71">
        <f t="shared" si="9"/>
        <v>0.0011374180783248395</v>
      </c>
      <c r="Q25" s="57"/>
      <c r="R25" s="62"/>
      <c r="S25" s="57"/>
      <c r="T25" s="62"/>
    </row>
    <row r="26" spans="1:20" s="56" customFormat="1" ht="15" customHeight="1">
      <c r="A26" s="120"/>
      <c r="B26" s="24"/>
      <c r="C26" s="57"/>
      <c r="D26" s="62"/>
      <c r="E26" s="24"/>
      <c r="H26" s="163">
        <v>2010</v>
      </c>
      <c r="I26" s="61">
        <v>0</v>
      </c>
      <c r="J26" s="72">
        <f t="shared" si="6"/>
        <v>0</v>
      </c>
      <c r="K26" s="73">
        <v>829662000</v>
      </c>
      <c r="L26" s="71">
        <f t="shared" si="7"/>
        <v>0.06161187980759163</v>
      </c>
      <c r="M26" s="73">
        <v>0</v>
      </c>
      <c r="N26" s="71">
        <f t="shared" si="8"/>
        <v>0</v>
      </c>
      <c r="O26" s="73">
        <v>1008229000</v>
      </c>
      <c r="P26" s="71">
        <f t="shared" si="9"/>
        <v>0.07487251913011359</v>
      </c>
      <c r="Q26" s="57"/>
      <c r="R26" s="62"/>
      <c r="S26" s="57"/>
      <c r="T26" s="62"/>
    </row>
    <row r="27" spans="1:6" s="56" customFormat="1" ht="15" customHeight="1">
      <c r="A27" s="178"/>
      <c r="F27" s="216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7667115679</v>
      </c>
      <c r="C30" s="22">
        <v>135799725</v>
      </c>
      <c r="D30" s="71">
        <f aca="true" t="shared" si="10" ref="D30:D39">C30/B30</f>
        <v>0.01771197027481291</v>
      </c>
      <c r="E30" s="24">
        <v>4794070925</v>
      </c>
      <c r="F30" s="60">
        <f aca="true" t="shared" si="11" ref="F30:F39">E30/B30</f>
        <v>0.6252769784249919</v>
      </c>
      <c r="G30" s="24">
        <v>2260113065</v>
      </c>
      <c r="H30" s="60">
        <f aca="true" t="shared" si="12" ref="H30:H39">G30/B30</f>
        <v>0.2947800919699675</v>
      </c>
      <c r="I30" s="24">
        <v>369028925</v>
      </c>
      <c r="J30" s="71">
        <f aca="true" t="shared" si="13" ref="J30:J39">I30/B30</f>
        <v>0.04813138870602398</v>
      </c>
      <c r="K30" s="24">
        <v>67053925</v>
      </c>
      <c r="L30" s="71">
        <f aca="true" t="shared" si="14" ref="L30:L39">K30/B30</f>
        <v>0.008745651925359452</v>
      </c>
      <c r="M30" s="24">
        <v>32580623</v>
      </c>
      <c r="N30" s="71">
        <f aca="true" t="shared" si="15" ref="N30:N39">M30/B30</f>
        <v>0.00424939760453039</v>
      </c>
      <c r="O30" s="24"/>
      <c r="P30" s="71"/>
    </row>
    <row r="31" spans="1:16" s="105" customFormat="1" ht="15" customHeight="1">
      <c r="A31" s="149" t="s">
        <v>10</v>
      </c>
      <c r="B31" s="73">
        <v>8227303005</v>
      </c>
      <c r="C31" s="88">
        <v>137069005</v>
      </c>
      <c r="D31" s="71">
        <f t="shared" si="10"/>
        <v>0.016660259737206556</v>
      </c>
      <c r="E31" s="73">
        <v>4540570997</v>
      </c>
      <c r="F31" s="60">
        <f t="shared" si="11"/>
        <v>0.5518905763213713</v>
      </c>
      <c r="G31" s="73">
        <v>2893491189</v>
      </c>
      <c r="H31" s="60">
        <f t="shared" si="12"/>
        <v>0.3516937673550532</v>
      </c>
      <c r="I31" s="73">
        <v>393489061</v>
      </c>
      <c r="J31" s="71">
        <f t="shared" si="13"/>
        <v>0.04782722366744775</v>
      </c>
      <c r="K31" s="73">
        <v>64258232</v>
      </c>
      <c r="L31" s="71">
        <f t="shared" si="14"/>
        <v>0.007810364096344596</v>
      </c>
      <c r="M31" s="73">
        <v>33218432</v>
      </c>
      <c r="N31" s="71">
        <f t="shared" si="15"/>
        <v>0.004037584610632679</v>
      </c>
      <c r="O31" s="73"/>
      <c r="P31" s="71"/>
    </row>
    <row r="32" spans="1:16" s="105" customFormat="1" ht="15" customHeight="1">
      <c r="A32" s="149" t="s">
        <v>11</v>
      </c>
      <c r="B32" s="73">
        <v>9555696634</v>
      </c>
      <c r="C32" s="88">
        <v>130718354</v>
      </c>
      <c r="D32" s="71">
        <f t="shared" si="10"/>
        <v>0.013679625777872932</v>
      </c>
      <c r="E32" s="73">
        <v>5531617597</v>
      </c>
      <c r="F32" s="60">
        <f t="shared" si="11"/>
        <v>0.5788816670171407</v>
      </c>
      <c r="G32" s="73">
        <v>2817967749</v>
      </c>
      <c r="H32" s="80">
        <f t="shared" si="12"/>
        <v>0.2948992477401831</v>
      </c>
      <c r="I32" s="81">
        <v>463335067</v>
      </c>
      <c r="J32" s="71">
        <f t="shared" si="13"/>
        <v>0.04848783764769316</v>
      </c>
      <c r="K32" s="73">
        <v>158157672</v>
      </c>
      <c r="L32" s="71">
        <f t="shared" si="14"/>
        <v>0.016551139917655115</v>
      </c>
      <c r="M32" s="73">
        <v>34802006</v>
      </c>
      <c r="N32" s="71">
        <f t="shared" si="15"/>
        <v>0.0036420166245306946</v>
      </c>
      <c r="O32" s="73"/>
      <c r="P32" s="71"/>
    </row>
    <row r="33" spans="1:16" s="105" customFormat="1" ht="15" customHeight="1">
      <c r="A33" s="149" t="s">
        <v>41</v>
      </c>
      <c r="B33" s="73">
        <v>10153252965</v>
      </c>
      <c r="C33" s="88">
        <v>152085510</v>
      </c>
      <c r="D33" s="71">
        <f t="shared" si="10"/>
        <v>0.01497899348359238</v>
      </c>
      <c r="E33" s="73">
        <v>5964585669</v>
      </c>
      <c r="F33" s="80">
        <f t="shared" si="11"/>
        <v>0.5874556351113231</v>
      </c>
      <c r="G33" s="81">
        <v>2376863882</v>
      </c>
      <c r="H33" s="80">
        <f t="shared" si="12"/>
        <v>0.23409875536376928</v>
      </c>
      <c r="I33" s="81">
        <v>569197658</v>
      </c>
      <c r="J33" s="71">
        <f t="shared" si="13"/>
        <v>0.05606062017386169</v>
      </c>
      <c r="K33" s="73">
        <v>165802167</v>
      </c>
      <c r="L33" s="71">
        <f t="shared" si="14"/>
        <v>0.016329955293298455</v>
      </c>
      <c r="M33" s="73">
        <v>27895848</v>
      </c>
      <c r="N33" s="71">
        <f t="shared" si="15"/>
        <v>0.0027474788716642597</v>
      </c>
      <c r="O33" s="73"/>
      <c r="P33" s="71"/>
    </row>
    <row r="34" spans="1:16" s="105" customFormat="1" ht="15" customHeight="1">
      <c r="A34" s="149" t="s">
        <v>45</v>
      </c>
      <c r="B34" s="73">
        <v>11261866506</v>
      </c>
      <c r="C34" s="88">
        <v>146494079</v>
      </c>
      <c r="D34" s="71">
        <f t="shared" si="10"/>
        <v>0.013007975092046434</v>
      </c>
      <c r="E34" s="73">
        <v>6531947904</v>
      </c>
      <c r="F34" s="80">
        <f t="shared" si="11"/>
        <v>0.5800058010383949</v>
      </c>
      <c r="G34" s="81">
        <v>2362952855</v>
      </c>
      <c r="H34" s="60">
        <f t="shared" si="12"/>
        <v>0.20981893665149434</v>
      </c>
      <c r="I34" s="81">
        <v>654998888</v>
      </c>
      <c r="J34" s="71">
        <f t="shared" si="13"/>
        <v>0.05816077536090801</v>
      </c>
      <c r="K34" s="73">
        <v>179839423</v>
      </c>
      <c r="L34" s="71">
        <f t="shared" si="14"/>
        <v>0.015968882503107875</v>
      </c>
      <c r="M34" s="73">
        <v>28915161</v>
      </c>
      <c r="N34" s="71">
        <f t="shared" si="15"/>
        <v>0.002567528303109865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C35+E35+G35+I35+K35+M35+O35+I48+K48+M48+O48</f>
        <v>12688921130</v>
      </c>
      <c r="C35" s="88">
        <v>150719000</v>
      </c>
      <c r="D35" s="71">
        <f t="shared" si="10"/>
        <v>0.011877999591601213</v>
      </c>
      <c r="E35" s="73">
        <v>6917290627</v>
      </c>
      <c r="F35" s="80">
        <f t="shared" si="11"/>
        <v>0.5451441108453008</v>
      </c>
      <c r="G35" s="81">
        <v>2377455707</v>
      </c>
      <c r="H35" s="60">
        <f t="shared" si="12"/>
        <v>0.18736468472319995</v>
      </c>
      <c r="I35" s="81">
        <v>670507849</v>
      </c>
      <c r="J35" s="71">
        <f t="shared" si="13"/>
        <v>0.052841990436424124</v>
      </c>
      <c r="K35" s="73">
        <v>559983856</v>
      </c>
      <c r="L35" s="71">
        <f t="shared" si="14"/>
        <v>0.04413171539667376</v>
      </c>
      <c r="M35" s="73">
        <v>32212000</v>
      </c>
      <c r="N35" s="71">
        <f t="shared" si="15"/>
        <v>0.0025385924989195672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C36+E36+G36+I36+K36+M36+O36+I49+K49+M49+O49</f>
        <v>13824327660</v>
      </c>
      <c r="C36" s="88">
        <v>168015119</v>
      </c>
      <c r="D36" s="71">
        <f t="shared" si="10"/>
        <v>0.012153583388083554</v>
      </c>
      <c r="E36" s="73">
        <v>7431023840</v>
      </c>
      <c r="F36" s="80">
        <f t="shared" si="11"/>
        <v>0.537532386584072</v>
      </c>
      <c r="G36" s="81">
        <v>2299788026</v>
      </c>
      <c r="H36" s="60">
        <f t="shared" si="12"/>
        <v>0.16635803798649257</v>
      </c>
      <c r="I36" s="81">
        <v>644005664</v>
      </c>
      <c r="J36" s="71">
        <f t="shared" si="13"/>
        <v>0.04658495370182798</v>
      </c>
      <c r="K36" s="73">
        <v>1027825436</v>
      </c>
      <c r="L36" s="71">
        <f t="shared" si="14"/>
        <v>0.07434903608180247</v>
      </c>
      <c r="M36" s="73">
        <v>54366871</v>
      </c>
      <c r="N36" s="71">
        <f t="shared" si="15"/>
        <v>0.0039326954870512664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C37+E37+G37+I37+K37+M37+O37+I50+K50+M50+O50</f>
        <v>14247240000</v>
      </c>
      <c r="C37" s="88">
        <v>196194000</v>
      </c>
      <c r="D37" s="71">
        <f t="shared" si="10"/>
        <v>0.013770667160797459</v>
      </c>
      <c r="E37" s="73">
        <v>7984844000</v>
      </c>
      <c r="F37" s="80">
        <f t="shared" si="11"/>
        <v>0.560448479845921</v>
      </c>
      <c r="G37" s="81">
        <v>402062000</v>
      </c>
      <c r="H37" s="60">
        <f t="shared" si="12"/>
        <v>0.028220343027842584</v>
      </c>
      <c r="I37" s="81">
        <v>576010000</v>
      </c>
      <c r="J37" s="71">
        <f t="shared" si="13"/>
        <v>0.04042958495820945</v>
      </c>
      <c r="K37" s="73">
        <v>1220013000</v>
      </c>
      <c r="L37" s="71">
        <f t="shared" si="14"/>
        <v>0.08563153284425615</v>
      </c>
      <c r="M37" s="73">
        <v>100134000</v>
      </c>
      <c r="N37" s="71">
        <f t="shared" si="15"/>
        <v>0.007028308640831487</v>
      </c>
      <c r="O37" s="73">
        <v>1829000</v>
      </c>
      <c r="P37" s="71">
        <f>O37/B37</f>
        <v>0.00012837574154713475</v>
      </c>
    </row>
    <row r="38" spans="1:16" s="105" customFormat="1" ht="15" customHeight="1">
      <c r="A38" s="149" t="s">
        <v>80</v>
      </c>
      <c r="B38" s="73">
        <f>C38+E38+G38+I38+K38+M38+O38+I51+K51+M51+O51</f>
        <v>15114929000</v>
      </c>
      <c r="C38" s="88">
        <v>177310000</v>
      </c>
      <c r="D38" s="71">
        <f t="shared" si="10"/>
        <v>0.011730786165121914</v>
      </c>
      <c r="E38" s="73">
        <v>8528419000</v>
      </c>
      <c r="F38" s="80">
        <f t="shared" si="11"/>
        <v>0.5642381118693974</v>
      </c>
      <c r="G38" s="81">
        <v>164537000</v>
      </c>
      <c r="H38" s="60">
        <f t="shared" si="12"/>
        <v>0.010885727614069507</v>
      </c>
      <c r="I38" s="81">
        <v>555344000</v>
      </c>
      <c r="J38" s="71">
        <f t="shared" si="13"/>
        <v>0.036741422999737545</v>
      </c>
      <c r="K38" s="73">
        <v>1293779000</v>
      </c>
      <c r="L38" s="71">
        <f t="shared" si="14"/>
        <v>0.08559610170844997</v>
      </c>
      <c r="M38" s="73">
        <v>108237000</v>
      </c>
      <c r="N38" s="71">
        <f t="shared" si="15"/>
        <v>0.007160933405641535</v>
      </c>
      <c r="O38" s="73">
        <v>4317000</v>
      </c>
      <c r="P38" s="71">
        <f>O38/B38</f>
        <v>0.000285611662482834</v>
      </c>
    </row>
    <row r="39" spans="1:16" s="105" customFormat="1" ht="15" customHeight="1">
      <c r="A39" s="149" t="s">
        <v>79</v>
      </c>
      <c r="B39" s="73">
        <f>C39+E39+G39+I39+K39+M39+O39+I52+K52+M52+O52</f>
        <v>13465942000</v>
      </c>
      <c r="C39" s="88">
        <v>191898000</v>
      </c>
      <c r="D39" s="71">
        <f t="shared" si="10"/>
        <v>0.014250618337729361</v>
      </c>
      <c r="E39" s="73">
        <v>9412864000</v>
      </c>
      <c r="F39" s="80">
        <f t="shared" si="11"/>
        <v>0.6990126646914119</v>
      </c>
      <c r="G39" s="81">
        <v>17241000</v>
      </c>
      <c r="H39" s="60">
        <f t="shared" si="12"/>
        <v>0.0012803411747949012</v>
      </c>
      <c r="I39" s="81">
        <v>583561000</v>
      </c>
      <c r="J39" s="71">
        <f t="shared" si="13"/>
        <v>0.04333606961919188</v>
      </c>
      <c r="K39" s="73">
        <v>1562337000</v>
      </c>
      <c r="L39" s="71">
        <f t="shared" si="14"/>
        <v>0.11602136709039738</v>
      </c>
      <c r="M39" s="73">
        <v>162722000</v>
      </c>
      <c r="N39" s="71">
        <f t="shared" si="15"/>
        <v>0.01208396709268464</v>
      </c>
      <c r="O39" s="73">
        <v>4306000</v>
      </c>
      <c r="P39" s="71">
        <f>O39/B39</f>
        <v>0.0003197696826556954</v>
      </c>
    </row>
    <row r="40" spans="1:15" s="105" customFormat="1" ht="15" customHeight="1">
      <c r="A40" s="120"/>
      <c r="B40" s="57"/>
      <c r="C40" s="57"/>
      <c r="D40" s="92"/>
      <c r="E40" s="57"/>
      <c r="F40" s="62"/>
      <c r="G40" s="57"/>
      <c r="H40" s="62"/>
      <c r="I40" s="132"/>
      <c r="J40" s="214"/>
      <c r="K40" s="132"/>
      <c r="L40" s="214"/>
      <c r="M40" s="132"/>
      <c r="N40" s="214"/>
      <c r="O40" s="5"/>
    </row>
    <row r="41" spans="1:16" s="105" customFormat="1" ht="15" customHeight="1" thickBot="1">
      <c r="A41" s="153"/>
      <c r="I41" s="34"/>
      <c r="J41" s="8"/>
      <c r="K41" s="8"/>
      <c r="L41" s="5"/>
      <c r="M41" s="5"/>
      <c r="N41" s="5"/>
      <c r="O41" s="5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D42" s="181"/>
      <c r="E42" s="192" t="s">
        <v>27</v>
      </c>
      <c r="I42" s="96" t="s">
        <v>77</v>
      </c>
      <c r="J42" s="109" t="s">
        <v>2</v>
      </c>
      <c r="K42" s="96" t="s">
        <v>34</v>
      </c>
      <c r="L42" s="109" t="s">
        <v>2</v>
      </c>
      <c r="M42" s="96" t="s">
        <v>26</v>
      </c>
      <c r="N42" s="109" t="s">
        <v>2</v>
      </c>
      <c r="O42" s="96" t="s">
        <v>32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6" ref="B43:B52">B4-B30</f>
        <v>311879587</v>
      </c>
      <c r="C43" s="71">
        <f aca="true" t="shared" si="17" ref="C43:C52">B43/B30</f>
        <v>0.04067756377463155</v>
      </c>
      <c r="D43" s="44">
        <v>2001</v>
      </c>
      <c r="E43" s="61">
        <v>0</v>
      </c>
      <c r="H43" s="105">
        <v>2001</v>
      </c>
      <c r="I43" s="159"/>
      <c r="J43" s="74"/>
      <c r="K43" s="159">
        <v>0</v>
      </c>
      <c r="L43" s="74">
        <f aca="true" t="shared" si="18" ref="L43:L52">K43/B30</f>
        <v>0</v>
      </c>
      <c r="M43" s="84">
        <v>8469047</v>
      </c>
      <c r="N43" s="74">
        <f aca="true" t="shared" si="19" ref="N43:N52">M43/B30</f>
        <v>0.0011045936118058667</v>
      </c>
      <c r="O43" s="160">
        <v>0</v>
      </c>
      <c r="P43" s="161">
        <f aca="true" t="shared" si="20" ref="P43:P52">O43/B30</f>
        <v>0</v>
      </c>
    </row>
    <row r="44" spans="1:16" s="105" customFormat="1" ht="15" customHeight="1">
      <c r="A44" s="65" t="s">
        <v>21</v>
      </c>
      <c r="B44" s="103">
        <f t="shared" si="16"/>
        <v>-405242918</v>
      </c>
      <c r="C44" s="71">
        <f t="shared" si="17"/>
        <v>-0.04925586401202443</v>
      </c>
      <c r="D44" s="44">
        <v>2002</v>
      </c>
      <c r="E44" s="61">
        <v>0</v>
      </c>
      <c r="H44" s="105">
        <v>2002</v>
      </c>
      <c r="I44" s="81"/>
      <c r="J44" s="74"/>
      <c r="K44" s="81">
        <v>0</v>
      </c>
      <c r="L44" s="74">
        <f t="shared" si="18"/>
        <v>0</v>
      </c>
      <c r="M44" s="61">
        <v>165206064</v>
      </c>
      <c r="N44" s="74">
        <f t="shared" si="19"/>
        <v>0.020080221173281072</v>
      </c>
      <c r="O44" s="61">
        <v>0</v>
      </c>
      <c r="P44" s="161">
        <f t="shared" si="20"/>
        <v>0</v>
      </c>
    </row>
    <row r="45" spans="1:16" s="105" customFormat="1" ht="15" customHeight="1">
      <c r="A45" s="65" t="s">
        <v>22</v>
      </c>
      <c r="B45" s="103">
        <f t="shared" si="16"/>
        <v>-890398307</v>
      </c>
      <c r="C45" s="71">
        <f t="shared" si="17"/>
        <v>-0.09317984246505748</v>
      </c>
      <c r="D45" s="44">
        <v>2003</v>
      </c>
      <c r="E45" s="61">
        <v>0</v>
      </c>
      <c r="H45" s="105">
        <v>2003</v>
      </c>
      <c r="I45" s="81"/>
      <c r="J45" s="74"/>
      <c r="K45" s="81">
        <v>0</v>
      </c>
      <c r="L45" s="74">
        <f t="shared" si="18"/>
        <v>0</v>
      </c>
      <c r="M45" s="61">
        <v>13855271</v>
      </c>
      <c r="N45" s="74">
        <f t="shared" si="19"/>
        <v>0.0014499488138522251</v>
      </c>
      <c r="O45" s="61">
        <v>405242918</v>
      </c>
      <c r="P45" s="161">
        <f t="shared" si="20"/>
        <v>0.04240851646107207</v>
      </c>
    </row>
    <row r="46" spans="1:16" s="105" customFormat="1" ht="15" customHeight="1">
      <c r="A46" s="65" t="s">
        <v>29</v>
      </c>
      <c r="B46" s="103">
        <f t="shared" si="16"/>
        <v>-1347221714</v>
      </c>
      <c r="C46" s="71">
        <f t="shared" si="17"/>
        <v>-0.13268867806643878</v>
      </c>
      <c r="D46" s="44">
        <v>2004</v>
      </c>
      <c r="E46" s="61">
        <v>0</v>
      </c>
      <c r="H46" s="105">
        <v>2004</v>
      </c>
      <c r="I46" s="81"/>
      <c r="J46" s="74"/>
      <c r="K46" s="81">
        <v>0</v>
      </c>
      <c r="L46" s="74">
        <f t="shared" si="18"/>
        <v>0</v>
      </c>
      <c r="M46" s="61">
        <v>896822231</v>
      </c>
      <c r="N46" s="74">
        <f t="shared" si="19"/>
        <v>0.08832856170249079</v>
      </c>
      <c r="O46" s="61">
        <v>0</v>
      </c>
      <c r="P46" s="161">
        <f t="shared" si="20"/>
        <v>0</v>
      </c>
    </row>
    <row r="47" spans="1:16" s="105" customFormat="1" ht="15" customHeight="1">
      <c r="A47" s="65" t="s">
        <v>42</v>
      </c>
      <c r="B47" s="103">
        <f t="shared" si="16"/>
        <v>-1929329497</v>
      </c>
      <c r="C47" s="71">
        <f t="shared" si="17"/>
        <v>-0.17131525186984844</v>
      </c>
      <c r="D47" s="44">
        <v>2005</v>
      </c>
      <c r="E47" s="61">
        <v>0</v>
      </c>
      <c r="H47" s="105">
        <v>2005</v>
      </c>
      <c r="I47" s="81"/>
      <c r="J47" s="74"/>
      <c r="K47" s="81">
        <v>0</v>
      </c>
      <c r="L47" s="74">
        <f t="shared" si="18"/>
        <v>0</v>
      </c>
      <c r="M47" s="61">
        <v>9496482</v>
      </c>
      <c r="N47" s="74">
        <f t="shared" si="19"/>
        <v>0.0008432422809256837</v>
      </c>
      <c r="O47" s="61">
        <v>1347221714</v>
      </c>
      <c r="P47" s="161">
        <f t="shared" si="20"/>
        <v>0.11962685877001285</v>
      </c>
    </row>
    <row r="48" spans="1:16" s="105" customFormat="1" ht="15" customHeight="1">
      <c r="A48" s="65" t="s">
        <v>46</v>
      </c>
      <c r="B48" s="103">
        <f t="shared" si="16"/>
        <v>-2182253822</v>
      </c>
      <c r="C48" s="71">
        <f t="shared" si="17"/>
        <v>-0.17198103760299754</v>
      </c>
      <c r="D48" s="44">
        <v>2006</v>
      </c>
      <c r="E48" s="61">
        <v>0</v>
      </c>
      <c r="H48" s="105">
        <v>2006</v>
      </c>
      <c r="I48" s="81"/>
      <c r="J48" s="74"/>
      <c r="K48" s="81">
        <v>0</v>
      </c>
      <c r="L48" s="74">
        <f t="shared" si="18"/>
        <v>0</v>
      </c>
      <c r="M48" s="61">
        <v>51422594</v>
      </c>
      <c r="N48" s="74">
        <f t="shared" si="19"/>
        <v>0.004052558406910044</v>
      </c>
      <c r="O48" s="61">
        <v>1929329497</v>
      </c>
      <c r="P48" s="161">
        <f t="shared" si="20"/>
        <v>0.1520483481009705</v>
      </c>
    </row>
    <row r="49" spans="1:16" s="105" customFormat="1" ht="15" customHeight="1">
      <c r="A49" s="65" t="s">
        <v>49</v>
      </c>
      <c r="B49" s="103">
        <f t="shared" si="16"/>
        <v>-2395671770</v>
      </c>
      <c r="C49" s="71">
        <f t="shared" si="17"/>
        <v>-0.17329390831293418</v>
      </c>
      <c r="D49" s="44">
        <v>2007</v>
      </c>
      <c r="E49" s="61">
        <v>0</v>
      </c>
      <c r="H49" s="105">
        <v>2007</v>
      </c>
      <c r="I49" s="81"/>
      <c r="J49" s="74"/>
      <c r="K49" s="81">
        <v>0</v>
      </c>
      <c r="L49" s="74">
        <f t="shared" si="18"/>
        <v>0</v>
      </c>
      <c r="M49" s="61">
        <v>45357868</v>
      </c>
      <c r="N49" s="74">
        <f t="shared" si="19"/>
        <v>0.0032810180079310995</v>
      </c>
      <c r="O49" s="61">
        <v>2153944836</v>
      </c>
      <c r="P49" s="161">
        <f t="shared" si="20"/>
        <v>0.155808288762739</v>
      </c>
    </row>
    <row r="50" spans="1:16" s="105" customFormat="1" ht="15" customHeight="1">
      <c r="A50" s="65" t="s">
        <v>51</v>
      </c>
      <c r="B50" s="103">
        <f t="shared" si="16"/>
        <v>-2691037000</v>
      </c>
      <c r="C50" s="71">
        <f t="shared" si="17"/>
        <v>-0.1888812850769693</v>
      </c>
      <c r="D50" s="44">
        <v>2008</v>
      </c>
      <c r="E50" s="61">
        <v>0</v>
      </c>
      <c r="H50" s="105">
        <v>2008</v>
      </c>
      <c r="I50" s="81">
        <v>1357202000</v>
      </c>
      <c r="J50" s="74">
        <f>I50/B37</f>
        <v>0.09526069610675471</v>
      </c>
      <c r="K50" s="81">
        <v>2000000</v>
      </c>
      <c r="L50" s="74">
        <f t="shared" si="18"/>
        <v>0.00014037806620791115</v>
      </c>
      <c r="M50" s="61">
        <v>11280000</v>
      </c>
      <c r="N50" s="74">
        <f t="shared" si="19"/>
        <v>0.0007917322934126188</v>
      </c>
      <c r="O50" s="61">
        <v>2395672000</v>
      </c>
      <c r="P50" s="161">
        <f t="shared" si="20"/>
        <v>0.16814990131421945</v>
      </c>
    </row>
    <row r="51" spans="1:16" s="105" customFormat="1" ht="15" customHeight="1">
      <c r="A51" s="65" t="s">
        <v>58</v>
      </c>
      <c r="B51" s="103">
        <f t="shared" si="16"/>
        <v>-3019992000</v>
      </c>
      <c r="C51" s="71">
        <f t="shared" si="17"/>
        <v>-0.19980193092537848</v>
      </c>
      <c r="D51" s="44">
        <v>2009</v>
      </c>
      <c r="E51" s="61">
        <v>0</v>
      </c>
      <c r="H51" s="105">
        <v>2009</v>
      </c>
      <c r="I51" s="81">
        <v>1517903000</v>
      </c>
      <c r="J51" s="74">
        <f>I51/B38</f>
        <v>0.100424090645745</v>
      </c>
      <c r="K51" s="81">
        <v>0</v>
      </c>
      <c r="L51" s="74">
        <f t="shared" si="18"/>
        <v>0</v>
      </c>
      <c r="M51" s="61">
        <v>75241000</v>
      </c>
      <c r="N51" s="74">
        <f t="shared" si="19"/>
        <v>0.004977926128531599</v>
      </c>
      <c r="O51" s="61">
        <v>2689842000</v>
      </c>
      <c r="P51" s="161">
        <f t="shared" si="20"/>
        <v>0.17795928780082262</v>
      </c>
    </row>
    <row r="52" spans="1:16" s="105" customFormat="1" ht="15" customHeight="1">
      <c r="A52" s="65" t="s">
        <v>60</v>
      </c>
      <c r="B52" s="103">
        <f t="shared" si="16"/>
        <v>0</v>
      </c>
      <c r="C52" s="71">
        <f t="shared" si="17"/>
        <v>0</v>
      </c>
      <c r="D52" s="44">
        <v>2010</v>
      </c>
      <c r="E52" s="61">
        <v>0</v>
      </c>
      <c r="H52" s="105">
        <v>2010</v>
      </c>
      <c r="I52" s="81">
        <v>1513913000</v>
      </c>
      <c r="J52" s="74">
        <f>I52/B39</f>
        <v>0.11242533199682576</v>
      </c>
      <c r="K52" s="81">
        <v>2000000</v>
      </c>
      <c r="L52" s="74">
        <f t="shared" si="18"/>
        <v>0.00014852284377877165</v>
      </c>
      <c r="M52" s="61">
        <v>15100000</v>
      </c>
      <c r="N52" s="74">
        <f t="shared" si="19"/>
        <v>0.001121347470529726</v>
      </c>
      <c r="O52" s="61">
        <v>0</v>
      </c>
      <c r="P52" s="161">
        <f t="shared" si="20"/>
        <v>0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  <row r="56" s="105" customFormat="1" ht="15" customHeight="1">
      <c r="A56" s="153"/>
    </row>
  </sheetData>
  <sheetProtection/>
  <printOptions/>
  <pageMargins left="0.9055118110236221" right="0.4724409448818898" top="0.7480314960629921" bottom="0.5118110236220472" header="0.5118110236220472" footer="0.2362204724409449"/>
  <pageSetup fitToHeight="1" fitToWidth="1" horizontalDpi="400" verticalDpi="4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F1">
      <selection activeCell="P52" sqref="P52"/>
    </sheetView>
  </sheetViews>
  <sheetFormatPr defaultColWidth="9.00390625" defaultRowHeight="13.5"/>
  <cols>
    <col min="1" max="1" width="17.625" style="107" customWidth="1"/>
    <col min="2" max="2" width="13.625" style="107" customWidth="1"/>
    <col min="3" max="3" width="12.875" style="107" customWidth="1"/>
    <col min="4" max="4" width="7.375" style="107" customWidth="1"/>
    <col min="5" max="5" width="12.50390625" style="107" bestFit="1" customWidth="1"/>
    <col min="6" max="6" width="10.50390625" style="107" customWidth="1"/>
    <col min="7" max="7" width="14.125" style="107" customWidth="1"/>
    <col min="8" max="8" width="7.25390625" style="107" customWidth="1"/>
    <col min="9" max="9" width="16.125" style="107" customWidth="1"/>
    <col min="10" max="10" width="7.375" style="107" customWidth="1"/>
    <col min="11" max="11" width="15.875" style="107" customWidth="1"/>
    <col min="12" max="12" width="7.00390625" style="107" customWidth="1"/>
    <col min="13" max="13" width="13.375" style="107" customWidth="1"/>
    <col min="14" max="14" width="7.00390625" style="107" customWidth="1"/>
    <col min="15" max="15" width="13.375" style="107" customWidth="1"/>
    <col min="16" max="16" width="7.625" style="107" customWidth="1"/>
    <col min="17" max="17" width="10.125" style="107" bestFit="1" customWidth="1"/>
    <col min="18" max="18" width="9.00390625" style="107" customWidth="1"/>
    <col min="19" max="19" width="9.25390625" style="107" bestFit="1" customWidth="1"/>
    <col min="20" max="16384" width="9.00390625" style="107" customWidth="1"/>
  </cols>
  <sheetData>
    <row r="1" spans="2:7" ht="28.5" customHeight="1">
      <c r="B1" s="121" t="s">
        <v>93</v>
      </c>
      <c r="G1" s="145" t="s">
        <v>87</v>
      </c>
    </row>
    <row r="2" spans="1:16" ht="18" thickBot="1">
      <c r="A2" s="1"/>
      <c r="B2" s="165" t="s">
        <v>0</v>
      </c>
      <c r="C2" s="3"/>
      <c r="D2" s="3"/>
      <c r="E2" s="3"/>
      <c r="F2" s="3"/>
      <c r="G2" s="3"/>
      <c r="H2" s="3"/>
      <c r="I2" s="4"/>
      <c r="J2" s="5"/>
      <c r="K2" s="8"/>
      <c r="L2" s="8"/>
      <c r="M2" s="5"/>
      <c r="N2" s="8"/>
      <c r="O2" s="147"/>
      <c r="P2" s="148"/>
    </row>
    <row r="3" spans="1:16" s="105" customFormat="1" ht="15" customHeight="1" thickBot="1" thickTop="1">
      <c r="A3" s="51"/>
      <c r="B3" s="53"/>
      <c r="C3" s="9" t="s">
        <v>1</v>
      </c>
      <c r="D3" s="10" t="s">
        <v>2</v>
      </c>
      <c r="E3" s="11" t="s">
        <v>3</v>
      </c>
      <c r="F3" s="16" t="s">
        <v>2</v>
      </c>
      <c r="G3" s="16" t="s">
        <v>4</v>
      </c>
      <c r="H3" s="16" t="s">
        <v>2</v>
      </c>
      <c r="I3" s="54" t="s">
        <v>5</v>
      </c>
      <c r="J3" s="16" t="s">
        <v>2</v>
      </c>
      <c r="K3" s="16" t="s">
        <v>6</v>
      </c>
      <c r="L3" s="16" t="s">
        <v>2</v>
      </c>
      <c r="M3" s="55" t="s">
        <v>7</v>
      </c>
      <c r="N3" s="11" t="s">
        <v>2</v>
      </c>
      <c r="O3" s="96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7104106010</v>
      </c>
      <c r="C4" s="22">
        <v>2461355788</v>
      </c>
      <c r="D4" s="74">
        <f aca="true" t="shared" si="0" ref="D4:D13">C4/B4</f>
        <v>0.34646946210195984</v>
      </c>
      <c r="E4" s="75">
        <v>32200</v>
      </c>
      <c r="F4" s="80">
        <f aca="true" t="shared" si="1" ref="F4:F13">E4/B4</f>
        <v>4.532590019725789E-06</v>
      </c>
      <c r="G4" s="69">
        <v>2654985768</v>
      </c>
      <c r="H4" s="74">
        <f aca="true" t="shared" si="2" ref="H4:H13">G4/B4</f>
        <v>0.3737255277810811</v>
      </c>
      <c r="I4" s="69">
        <v>1075180595</v>
      </c>
      <c r="J4" s="71">
        <f aca="true" t="shared" si="3" ref="J4:J13">I4/B4</f>
        <v>0.1513463613136595</v>
      </c>
      <c r="K4" s="24">
        <v>48643213</v>
      </c>
      <c r="L4" s="71">
        <f aca="true" t="shared" si="4" ref="L4:L13">K4/B4</f>
        <v>0.006847196949416018</v>
      </c>
      <c r="M4" s="24">
        <v>63616825</v>
      </c>
      <c r="N4" s="71">
        <f aca="true" t="shared" si="5" ref="N4:N13">M4/B4</f>
        <v>0.008954937455951618</v>
      </c>
      <c r="O4" s="122"/>
      <c r="P4" s="78"/>
    </row>
    <row r="5" spans="1:16" s="105" customFormat="1" ht="15" customHeight="1">
      <c r="A5" s="149" t="s">
        <v>10</v>
      </c>
      <c r="B5" s="13">
        <v>6914117132</v>
      </c>
      <c r="C5" s="88">
        <v>2517271673</v>
      </c>
      <c r="D5" s="74">
        <f t="shared" si="0"/>
        <v>0.36407709400084254</v>
      </c>
      <c r="E5" s="18">
        <v>37640</v>
      </c>
      <c r="F5" s="80">
        <f t="shared" si="1"/>
        <v>5.44393438546103E-06</v>
      </c>
      <c r="G5" s="81">
        <v>2597507732</v>
      </c>
      <c r="H5" s="74">
        <f t="shared" si="2"/>
        <v>0.37568176564122463</v>
      </c>
      <c r="I5" s="81">
        <v>877828922</v>
      </c>
      <c r="J5" s="71">
        <f t="shared" si="3"/>
        <v>0.12696182393804434</v>
      </c>
      <c r="K5" s="73">
        <v>36188251</v>
      </c>
      <c r="L5" s="71">
        <f t="shared" si="4"/>
        <v>0.005233965567709737</v>
      </c>
      <c r="M5" s="73">
        <v>75581209</v>
      </c>
      <c r="N5" s="71">
        <f t="shared" si="5"/>
        <v>0.010931433118220422</v>
      </c>
      <c r="O5" s="61"/>
      <c r="P5" s="71"/>
    </row>
    <row r="6" spans="1:16" s="105" customFormat="1" ht="15" customHeight="1">
      <c r="A6" s="149" t="s">
        <v>11</v>
      </c>
      <c r="B6" s="13">
        <v>7582782461</v>
      </c>
      <c r="C6" s="88">
        <v>2551243209</v>
      </c>
      <c r="D6" s="74">
        <f t="shared" si="0"/>
        <v>0.33645211663681934</v>
      </c>
      <c r="E6" s="18">
        <v>36120</v>
      </c>
      <c r="F6" s="80">
        <f t="shared" si="1"/>
        <v>4.763422950054745E-06</v>
      </c>
      <c r="G6" s="81">
        <v>2880783399</v>
      </c>
      <c r="H6" s="74">
        <f t="shared" si="2"/>
        <v>0.3799111228386854</v>
      </c>
      <c r="I6" s="81">
        <v>1200326731</v>
      </c>
      <c r="J6" s="71">
        <f t="shared" si="3"/>
        <v>0.15829634269129536</v>
      </c>
      <c r="K6" s="73">
        <v>72014707</v>
      </c>
      <c r="L6" s="71">
        <f t="shared" si="4"/>
        <v>0.00949713477478594</v>
      </c>
      <c r="M6" s="73">
        <v>141960929</v>
      </c>
      <c r="N6" s="71">
        <f t="shared" si="5"/>
        <v>0.01872148248088849</v>
      </c>
      <c r="O6" s="61"/>
      <c r="P6" s="71"/>
    </row>
    <row r="7" spans="1:16" s="105" customFormat="1" ht="15" customHeight="1">
      <c r="A7" s="149" t="s">
        <v>41</v>
      </c>
      <c r="B7" s="13">
        <v>7750292070</v>
      </c>
      <c r="C7" s="88">
        <v>2596429581</v>
      </c>
      <c r="D7" s="74">
        <f t="shared" si="0"/>
        <v>0.3350105463831894</v>
      </c>
      <c r="E7" s="18">
        <v>21817251</v>
      </c>
      <c r="F7" s="80">
        <f t="shared" si="1"/>
        <v>0.0028150230730594906</v>
      </c>
      <c r="G7" s="81">
        <v>2836948237</v>
      </c>
      <c r="H7" s="74">
        <f t="shared" si="2"/>
        <v>0.3660440421311761</v>
      </c>
      <c r="I7" s="81">
        <v>1385225391</v>
      </c>
      <c r="J7" s="71">
        <f t="shared" si="3"/>
        <v>0.17873202435324478</v>
      </c>
      <c r="K7" s="73">
        <v>72544607</v>
      </c>
      <c r="L7" s="71">
        <f t="shared" si="4"/>
        <v>0.009360241697317093</v>
      </c>
      <c r="M7" s="73">
        <v>129239066</v>
      </c>
      <c r="N7" s="71">
        <f t="shared" si="5"/>
        <v>0.01667538008022451</v>
      </c>
      <c r="O7" s="61"/>
      <c r="P7" s="71"/>
    </row>
    <row r="8" spans="1:16" s="105" customFormat="1" ht="15" customHeight="1">
      <c r="A8" s="149" t="s">
        <v>45</v>
      </c>
      <c r="B8" s="13">
        <v>8245639000</v>
      </c>
      <c r="C8" s="88">
        <v>2655688000</v>
      </c>
      <c r="D8" s="74">
        <f t="shared" si="0"/>
        <v>0.32207182487615577</v>
      </c>
      <c r="E8" s="18">
        <v>9471000</v>
      </c>
      <c r="F8" s="80">
        <f t="shared" si="1"/>
        <v>0.0011486071607064048</v>
      </c>
      <c r="G8" s="81">
        <v>2630255000</v>
      </c>
      <c r="H8" s="74">
        <f t="shared" si="2"/>
        <v>0.31898740655514995</v>
      </c>
      <c r="I8" s="81">
        <v>1724207000</v>
      </c>
      <c r="J8" s="71">
        <f t="shared" si="3"/>
        <v>0.20910532221941805</v>
      </c>
      <c r="K8" s="73">
        <v>394750000</v>
      </c>
      <c r="L8" s="71">
        <f t="shared" si="4"/>
        <v>0.0478737912246704</v>
      </c>
      <c r="M8" s="73">
        <v>130704000</v>
      </c>
      <c r="N8" s="71">
        <f t="shared" si="5"/>
        <v>0.015851288177908346</v>
      </c>
      <c r="O8" s="61"/>
      <c r="P8" s="71"/>
    </row>
    <row r="9" spans="1:16" s="105" customFormat="1" ht="15" customHeight="1">
      <c r="A9" s="149" t="s">
        <v>48</v>
      </c>
      <c r="B9" s="13">
        <f>C9+E9+G9+I9+K9+M9+O9+G22+I22+K22+M22+O22</f>
        <v>9062269000</v>
      </c>
      <c r="C9" s="88">
        <v>2717703000</v>
      </c>
      <c r="D9" s="74">
        <f t="shared" si="0"/>
        <v>0.29989211311206937</v>
      </c>
      <c r="E9" s="18">
        <v>17220000</v>
      </c>
      <c r="F9" s="80">
        <f t="shared" si="1"/>
        <v>0.0019001863661297187</v>
      </c>
      <c r="G9" s="81">
        <v>2559190000</v>
      </c>
      <c r="H9" s="74">
        <f t="shared" si="2"/>
        <v>0.2824005776036884</v>
      </c>
      <c r="I9" s="81">
        <v>1913407000</v>
      </c>
      <c r="J9" s="71">
        <f t="shared" si="3"/>
        <v>0.21113994740169378</v>
      </c>
      <c r="K9" s="73">
        <v>489942000</v>
      </c>
      <c r="L9" s="71">
        <f t="shared" si="4"/>
        <v>0.054063943588520715</v>
      </c>
      <c r="M9" s="73">
        <v>555622000</v>
      </c>
      <c r="N9" s="71">
        <f t="shared" si="5"/>
        <v>0.061311576604049164</v>
      </c>
      <c r="O9" s="61"/>
      <c r="P9" s="71"/>
    </row>
    <row r="10" spans="1:16" s="105" customFormat="1" ht="15" customHeight="1">
      <c r="A10" s="149" t="s">
        <v>59</v>
      </c>
      <c r="B10" s="13">
        <f>C10+E10+G10+I10+K10+M10+O10+G23+I23+K23+M23+O23</f>
        <v>10049806352</v>
      </c>
      <c r="C10" s="88">
        <v>2745882177</v>
      </c>
      <c r="D10" s="74">
        <f t="shared" si="0"/>
        <v>0.2732273718342389</v>
      </c>
      <c r="E10" s="18">
        <v>44300</v>
      </c>
      <c r="F10" s="80">
        <f t="shared" si="1"/>
        <v>4.4080451352362535E-06</v>
      </c>
      <c r="G10" s="81">
        <v>2723851006</v>
      </c>
      <c r="H10" s="74">
        <f t="shared" si="2"/>
        <v>0.2710351732755457</v>
      </c>
      <c r="I10" s="81">
        <v>2203459335</v>
      </c>
      <c r="J10" s="71">
        <f t="shared" si="3"/>
        <v>0.21925390975931514</v>
      </c>
      <c r="K10" s="73">
        <v>500347404</v>
      </c>
      <c r="L10" s="71">
        <f t="shared" si="4"/>
        <v>0.049786770657568584</v>
      </c>
      <c r="M10" s="73">
        <v>1135417362</v>
      </c>
      <c r="N10" s="71">
        <f t="shared" si="5"/>
        <v>0.1129790288719386</v>
      </c>
      <c r="O10" s="61"/>
      <c r="P10" s="71"/>
    </row>
    <row r="11" spans="1:16" s="105" customFormat="1" ht="15" customHeight="1">
      <c r="A11" s="149" t="s">
        <v>57</v>
      </c>
      <c r="B11" s="13">
        <f>C11+E11+G11+I11+K11+M11+O11+G24+I24+K24+M24+O24</f>
        <v>9722180396</v>
      </c>
      <c r="C11" s="88">
        <v>2204722643</v>
      </c>
      <c r="D11" s="74">
        <f t="shared" si="0"/>
        <v>0.22677244745500605</v>
      </c>
      <c r="E11" s="18">
        <v>37920</v>
      </c>
      <c r="F11" s="80">
        <f t="shared" si="1"/>
        <v>3.900359636980346E-06</v>
      </c>
      <c r="G11" s="81">
        <v>2480078043</v>
      </c>
      <c r="H11" s="74">
        <f t="shared" si="2"/>
        <v>0.2550948390157808</v>
      </c>
      <c r="I11" s="81">
        <v>706114000</v>
      </c>
      <c r="J11" s="71">
        <f t="shared" si="3"/>
        <v>0.0726291810312959</v>
      </c>
      <c r="K11" s="73">
        <v>487205709</v>
      </c>
      <c r="L11" s="71">
        <f t="shared" si="4"/>
        <v>0.050112802803006125</v>
      </c>
      <c r="M11" s="73">
        <v>1136659118</v>
      </c>
      <c r="N11" s="71">
        <f t="shared" si="5"/>
        <v>0.1169140122587785</v>
      </c>
      <c r="O11" s="61">
        <v>1798202718</v>
      </c>
      <c r="P11" s="71">
        <f>O11/B11</f>
        <v>0.18495878956739326</v>
      </c>
    </row>
    <row r="12" spans="1:16" s="105" customFormat="1" ht="15" customHeight="1">
      <c r="A12" s="149" t="s">
        <v>80</v>
      </c>
      <c r="B12" s="13">
        <f>C12+E12+G12+I12+K12+M12+O12+G25+I25+K25+M25+O25</f>
        <v>9588794529</v>
      </c>
      <c r="C12" s="88">
        <v>2127745784</v>
      </c>
      <c r="D12" s="74">
        <f t="shared" si="0"/>
        <v>0.2218991946865608</v>
      </c>
      <c r="E12" s="18">
        <v>34960</v>
      </c>
      <c r="F12" s="80">
        <f t="shared" si="1"/>
        <v>3.645922320503193E-06</v>
      </c>
      <c r="G12" s="81">
        <v>2447118595</v>
      </c>
      <c r="H12" s="74">
        <f t="shared" si="2"/>
        <v>0.2552060728383556</v>
      </c>
      <c r="I12" s="81">
        <v>419980000</v>
      </c>
      <c r="J12" s="71">
        <f t="shared" si="3"/>
        <v>0.0437990405081502</v>
      </c>
      <c r="K12" s="73">
        <v>466968050</v>
      </c>
      <c r="L12" s="71">
        <f t="shared" si="4"/>
        <v>0.04869934886890306</v>
      </c>
      <c r="M12" s="73">
        <v>1204739183</v>
      </c>
      <c r="N12" s="71">
        <f t="shared" si="5"/>
        <v>0.12564031686740507</v>
      </c>
      <c r="O12" s="61">
        <v>2128859001</v>
      </c>
      <c r="P12" s="71">
        <f>O12/B12</f>
        <v>0.22201529030177428</v>
      </c>
    </row>
    <row r="13" spans="1:16" s="105" customFormat="1" ht="15" customHeight="1">
      <c r="A13" s="149" t="s">
        <v>79</v>
      </c>
      <c r="B13" s="13">
        <f>C13+E13+G13+I13+K13+M13+O13+G26+I26+K26+M26+O26</f>
        <v>9989632000</v>
      </c>
      <c r="C13" s="88">
        <v>2143182000</v>
      </c>
      <c r="D13" s="74">
        <f t="shared" si="0"/>
        <v>0.21454063573112603</v>
      </c>
      <c r="E13" s="18">
        <v>49000</v>
      </c>
      <c r="F13" s="80">
        <f t="shared" si="1"/>
        <v>4.905085592742556E-06</v>
      </c>
      <c r="G13" s="81">
        <v>2407930000</v>
      </c>
      <c r="H13" s="74">
        <f t="shared" si="2"/>
        <v>0.24104291329250166</v>
      </c>
      <c r="I13" s="81">
        <v>383335000</v>
      </c>
      <c r="J13" s="71">
        <f t="shared" si="3"/>
        <v>0.03837328542232587</v>
      </c>
      <c r="K13" s="73">
        <v>493147000</v>
      </c>
      <c r="L13" s="71">
        <f t="shared" si="4"/>
        <v>0.04936588254702476</v>
      </c>
      <c r="M13" s="73">
        <v>1577453000</v>
      </c>
      <c r="N13" s="71">
        <f t="shared" si="5"/>
        <v>0.15790902007201066</v>
      </c>
      <c r="O13" s="61">
        <v>2151654000</v>
      </c>
      <c r="P13" s="71"/>
    </row>
    <row r="14" spans="1:20" ht="15" customHeight="1">
      <c r="A14" s="23"/>
      <c r="B14" s="24"/>
      <c r="C14" s="25"/>
      <c r="D14" s="19"/>
      <c r="E14" s="24"/>
      <c r="F14" s="19"/>
      <c r="G14" s="25"/>
      <c r="H14" s="19"/>
      <c r="I14" s="25"/>
      <c r="J14" s="19"/>
      <c r="K14" s="25"/>
      <c r="L14" s="19"/>
      <c r="M14" s="15"/>
      <c r="N14" s="19"/>
      <c r="O14" s="38"/>
      <c r="P14" s="146"/>
      <c r="Q14" s="25"/>
      <c r="R14" s="19"/>
      <c r="S14" s="25"/>
      <c r="T14" s="19"/>
    </row>
    <row r="15" spans="1:20" ht="15" customHeight="1" thickBot="1">
      <c r="A15" s="23"/>
      <c r="B15" s="24"/>
      <c r="C15" s="25"/>
      <c r="D15" s="19"/>
      <c r="E15" s="24"/>
      <c r="F15" s="19"/>
      <c r="G15" s="30"/>
      <c r="H15" s="5"/>
      <c r="I15" s="8"/>
      <c r="J15" s="8"/>
      <c r="K15" s="5"/>
      <c r="L15" s="139"/>
      <c r="M15" s="8"/>
      <c r="N15" s="139"/>
      <c r="O15" s="38"/>
      <c r="P15" s="218"/>
      <c r="Q15" s="25"/>
      <c r="R15" s="19"/>
      <c r="S15" s="25"/>
      <c r="T15" s="19"/>
    </row>
    <row r="16" spans="1:20" s="105" customFormat="1" ht="15" customHeight="1" thickBot="1" thickTop="1">
      <c r="A16" s="44"/>
      <c r="B16" s="24"/>
      <c r="C16" s="57"/>
      <c r="D16" s="62"/>
      <c r="E16" s="24"/>
      <c r="F16" s="62"/>
      <c r="G16" s="58" t="s">
        <v>24</v>
      </c>
      <c r="H16" s="11" t="s">
        <v>2</v>
      </c>
      <c r="I16" s="10" t="s">
        <v>8</v>
      </c>
      <c r="J16" s="11" t="s">
        <v>2</v>
      </c>
      <c r="K16" s="16" t="s">
        <v>31</v>
      </c>
      <c r="L16" s="11" t="s">
        <v>2</v>
      </c>
      <c r="M16" s="59" t="s">
        <v>25</v>
      </c>
      <c r="N16" s="11" t="s">
        <v>2</v>
      </c>
      <c r="O16" s="123" t="s">
        <v>36</v>
      </c>
      <c r="P16" s="124" t="s">
        <v>2</v>
      </c>
      <c r="Q16" s="57"/>
      <c r="R16" s="62"/>
      <c r="S16" s="57"/>
      <c r="T16" s="62"/>
    </row>
    <row r="17" spans="1:20" s="105" customFormat="1" ht="15" customHeight="1" thickTop="1">
      <c r="A17" s="44"/>
      <c r="B17" s="24"/>
      <c r="C17" s="57"/>
      <c r="D17" s="62"/>
      <c r="E17" s="24"/>
      <c r="F17" s="163">
        <v>2001</v>
      </c>
      <c r="G17" s="75">
        <v>20350000</v>
      </c>
      <c r="H17" s="70">
        <f aca="true" t="shared" si="6" ref="H17:H26">G17/B4</f>
        <v>0.0028645405870006153</v>
      </c>
      <c r="I17" s="24">
        <v>625795000</v>
      </c>
      <c r="J17" s="71">
        <f aca="true" t="shared" si="7" ref="J17:J26">I17/B4</f>
        <v>0.08808919786938821</v>
      </c>
      <c r="K17" s="24">
        <v>143778180</v>
      </c>
      <c r="L17" s="71">
        <f aca="true" t="shared" si="8" ref="L17:L26">K17/B4</f>
        <v>0.020238743593861432</v>
      </c>
      <c r="M17" s="24">
        <v>10368441</v>
      </c>
      <c r="N17" s="71">
        <f aca="true" t="shared" si="9" ref="N17:N26">M17/B4</f>
        <v>0.0014594997576619778</v>
      </c>
      <c r="O17" s="122"/>
      <c r="P17" s="171">
        <f>O17/B4</f>
        <v>0</v>
      </c>
      <c r="Q17" s="57"/>
      <c r="R17" s="62"/>
      <c r="S17" s="57"/>
      <c r="T17" s="62"/>
    </row>
    <row r="18" spans="1:20" s="105" customFormat="1" ht="15" customHeight="1">
      <c r="A18" s="44"/>
      <c r="B18" s="24"/>
      <c r="C18" s="57"/>
      <c r="D18" s="62"/>
      <c r="E18" s="24"/>
      <c r="F18" s="163">
        <v>2002</v>
      </c>
      <c r="G18" s="81">
        <v>0</v>
      </c>
      <c r="H18" s="72">
        <f t="shared" si="6"/>
        <v>0</v>
      </c>
      <c r="I18" s="73">
        <v>596489000</v>
      </c>
      <c r="J18" s="71">
        <f t="shared" si="7"/>
        <v>0.08627117368887526</v>
      </c>
      <c r="K18" s="73">
        <v>192911773</v>
      </c>
      <c r="L18" s="71">
        <f t="shared" si="8"/>
        <v>0.027901143315487587</v>
      </c>
      <c r="M18" s="73">
        <v>20300932</v>
      </c>
      <c r="N18" s="71">
        <f t="shared" si="9"/>
        <v>0.0029361567952100468</v>
      </c>
      <c r="O18" s="61"/>
      <c r="P18" s="167">
        <f aca="true" t="shared" si="10" ref="P18:P26">O18/B5</f>
        <v>0</v>
      </c>
      <c r="Q18" s="57"/>
      <c r="R18" s="62"/>
      <c r="S18" s="57"/>
      <c r="T18" s="62"/>
    </row>
    <row r="19" spans="1:20" s="105" customFormat="1" ht="15" customHeight="1">
      <c r="A19" s="44"/>
      <c r="B19" s="24"/>
      <c r="C19" s="57"/>
      <c r="D19" s="62"/>
      <c r="E19" s="24"/>
      <c r="F19" s="163">
        <v>2003</v>
      </c>
      <c r="G19" s="81">
        <v>0</v>
      </c>
      <c r="H19" s="72">
        <f t="shared" si="6"/>
        <v>0</v>
      </c>
      <c r="I19" s="73">
        <v>701578244</v>
      </c>
      <c r="J19" s="71">
        <f t="shared" si="7"/>
        <v>0.09252253346424993</v>
      </c>
      <c r="K19" s="73">
        <v>26482921</v>
      </c>
      <c r="L19" s="71">
        <f t="shared" si="8"/>
        <v>0.003492507023141937</v>
      </c>
      <c r="M19" s="73">
        <v>8356201</v>
      </c>
      <c r="N19" s="71">
        <f t="shared" si="9"/>
        <v>0.0011019966671835663</v>
      </c>
      <c r="O19" s="61"/>
      <c r="P19" s="167">
        <f t="shared" si="10"/>
        <v>0</v>
      </c>
      <c r="Q19" s="57"/>
      <c r="R19" s="62"/>
      <c r="S19" s="57"/>
      <c r="T19" s="62"/>
    </row>
    <row r="20" spans="1:20" s="105" customFormat="1" ht="15" customHeight="1">
      <c r="A20" s="44"/>
      <c r="B20" s="24"/>
      <c r="C20" s="57"/>
      <c r="D20" s="62"/>
      <c r="E20" s="24"/>
      <c r="F20" s="163">
        <v>2004</v>
      </c>
      <c r="G20" s="81">
        <v>0</v>
      </c>
      <c r="H20" s="72">
        <f t="shared" si="6"/>
        <v>0</v>
      </c>
      <c r="I20" s="73">
        <v>910646000</v>
      </c>
      <c r="J20" s="71">
        <f t="shared" si="7"/>
        <v>0.11749828158411584</v>
      </c>
      <c r="K20" s="73">
        <v>0</v>
      </c>
      <c r="L20" s="71">
        <f t="shared" si="8"/>
        <v>0</v>
      </c>
      <c r="M20" s="73">
        <v>0</v>
      </c>
      <c r="N20" s="71">
        <f t="shared" si="9"/>
        <v>0</v>
      </c>
      <c r="O20" s="61"/>
      <c r="P20" s="167">
        <f t="shared" si="10"/>
        <v>0</v>
      </c>
      <c r="Q20" s="57"/>
      <c r="R20" s="62"/>
      <c r="S20" s="57"/>
      <c r="T20" s="62"/>
    </row>
    <row r="21" spans="1:20" s="105" customFormat="1" ht="15" customHeight="1">
      <c r="A21" s="44"/>
      <c r="B21" s="24"/>
      <c r="C21" s="57"/>
      <c r="D21" s="62"/>
      <c r="E21" s="24"/>
      <c r="F21" s="163">
        <v>2005</v>
      </c>
      <c r="G21" s="81">
        <v>0</v>
      </c>
      <c r="H21" s="72">
        <f t="shared" si="6"/>
        <v>0</v>
      </c>
      <c r="I21" s="73">
        <v>628245000</v>
      </c>
      <c r="J21" s="71">
        <f t="shared" si="7"/>
        <v>0.07619118421264864</v>
      </c>
      <c r="K21" s="73">
        <v>42314000</v>
      </c>
      <c r="L21" s="71">
        <f t="shared" si="8"/>
        <v>0.00513168233535327</v>
      </c>
      <c r="M21" s="73">
        <v>0</v>
      </c>
      <c r="N21" s="71">
        <f t="shared" si="9"/>
        <v>0</v>
      </c>
      <c r="O21" s="61"/>
      <c r="P21" s="167">
        <f t="shared" si="10"/>
        <v>0</v>
      </c>
      <c r="Q21" s="57"/>
      <c r="R21" s="62"/>
      <c r="S21" s="57"/>
      <c r="T21" s="62"/>
    </row>
    <row r="22" spans="1:20" s="105" customFormat="1" ht="15" customHeight="1">
      <c r="A22" s="44"/>
      <c r="B22" s="24"/>
      <c r="C22" s="57"/>
      <c r="D22" s="62"/>
      <c r="E22" s="24"/>
      <c r="F22" s="163">
        <v>2006</v>
      </c>
      <c r="G22" s="81">
        <v>0</v>
      </c>
      <c r="H22" s="72">
        <f t="shared" si="6"/>
        <v>0</v>
      </c>
      <c r="I22" s="73">
        <v>722044000</v>
      </c>
      <c r="J22" s="71">
        <f t="shared" si="7"/>
        <v>0.07967585159963801</v>
      </c>
      <c r="K22" s="73">
        <v>87141000</v>
      </c>
      <c r="L22" s="71">
        <f t="shared" si="8"/>
        <v>0.009615803724210791</v>
      </c>
      <c r="M22" s="73">
        <v>0</v>
      </c>
      <c r="N22" s="71">
        <f t="shared" si="9"/>
        <v>0</v>
      </c>
      <c r="O22" s="61">
        <v>0</v>
      </c>
      <c r="P22" s="167">
        <f t="shared" si="10"/>
        <v>0</v>
      </c>
      <c r="Q22" s="57"/>
      <c r="R22" s="62"/>
      <c r="S22" s="57"/>
      <c r="T22" s="62"/>
    </row>
    <row r="23" spans="1:20" s="105" customFormat="1" ht="15" customHeight="1">
      <c r="A23" s="44"/>
      <c r="B23" s="24"/>
      <c r="C23" s="57"/>
      <c r="D23" s="62"/>
      <c r="E23" s="24"/>
      <c r="F23" s="163">
        <v>2007</v>
      </c>
      <c r="G23" s="81">
        <v>0</v>
      </c>
      <c r="H23" s="72">
        <f t="shared" si="6"/>
        <v>0</v>
      </c>
      <c r="I23" s="73">
        <v>640459642</v>
      </c>
      <c r="J23" s="71">
        <f t="shared" si="7"/>
        <v>0.06372855551316597</v>
      </c>
      <c r="K23" s="73">
        <v>86307392</v>
      </c>
      <c r="L23" s="71">
        <f t="shared" si="8"/>
        <v>0.008587965675858428</v>
      </c>
      <c r="M23" s="73">
        <v>14037734</v>
      </c>
      <c r="N23" s="71">
        <f t="shared" si="9"/>
        <v>0.0013968163672334211</v>
      </c>
      <c r="O23" s="61">
        <v>0</v>
      </c>
      <c r="P23" s="167">
        <f t="shared" si="10"/>
        <v>0</v>
      </c>
      <c r="Q23" s="57"/>
      <c r="R23" s="62"/>
      <c r="S23" s="57"/>
      <c r="T23" s="62"/>
    </row>
    <row r="24" spans="1:20" s="105" customFormat="1" ht="15" customHeight="1">
      <c r="A24" s="44"/>
      <c r="B24" s="24"/>
      <c r="C24" s="57"/>
      <c r="D24" s="62"/>
      <c r="E24" s="24"/>
      <c r="F24" s="163">
        <v>2008</v>
      </c>
      <c r="G24" s="81">
        <v>0</v>
      </c>
      <c r="H24" s="72">
        <f t="shared" si="6"/>
        <v>0</v>
      </c>
      <c r="I24" s="73">
        <v>579536852</v>
      </c>
      <c r="J24" s="71">
        <f t="shared" si="7"/>
        <v>0.05960976122582945</v>
      </c>
      <c r="K24" s="73">
        <v>309455137</v>
      </c>
      <c r="L24" s="71">
        <f t="shared" si="8"/>
        <v>0.031829808170121925</v>
      </c>
      <c r="M24" s="73">
        <v>20168256</v>
      </c>
      <c r="N24" s="71">
        <f t="shared" si="9"/>
        <v>0.00207445811315102</v>
      </c>
      <c r="O24" s="61">
        <v>0</v>
      </c>
      <c r="P24" s="167">
        <f t="shared" si="10"/>
        <v>0</v>
      </c>
      <c r="Q24" s="57"/>
      <c r="R24" s="62"/>
      <c r="S24" s="57"/>
      <c r="T24" s="62"/>
    </row>
    <row r="25" spans="1:20" s="105" customFormat="1" ht="15" customHeight="1">
      <c r="A25" s="44"/>
      <c r="B25" s="24"/>
      <c r="C25" s="57"/>
      <c r="D25" s="62"/>
      <c r="E25" s="24"/>
      <c r="F25" s="163">
        <v>2009</v>
      </c>
      <c r="G25" s="81">
        <v>0</v>
      </c>
      <c r="H25" s="72">
        <f t="shared" si="6"/>
        <v>0</v>
      </c>
      <c r="I25" s="73">
        <v>605057060</v>
      </c>
      <c r="J25" s="71">
        <f t="shared" si="7"/>
        <v>0.06310043021258695</v>
      </c>
      <c r="K25" s="73">
        <v>179540850</v>
      </c>
      <c r="L25" s="71">
        <f t="shared" si="8"/>
        <v>0.018724027244196674</v>
      </c>
      <c r="M25" s="73">
        <v>8751046</v>
      </c>
      <c r="N25" s="71">
        <f t="shared" si="9"/>
        <v>0.0009126325497468588</v>
      </c>
      <c r="O25" s="61"/>
      <c r="P25" s="167">
        <f t="shared" si="10"/>
        <v>0</v>
      </c>
      <c r="Q25" s="57"/>
      <c r="R25" s="62"/>
      <c r="S25" s="57"/>
      <c r="T25" s="62"/>
    </row>
    <row r="26" spans="1:20" s="105" customFormat="1" ht="15" customHeight="1">
      <c r="A26" s="44"/>
      <c r="B26" s="24"/>
      <c r="C26" s="57"/>
      <c r="D26" s="62"/>
      <c r="E26" s="24"/>
      <c r="F26" s="163">
        <v>2010</v>
      </c>
      <c r="G26" s="81">
        <v>0</v>
      </c>
      <c r="H26" s="72">
        <f t="shared" si="6"/>
        <v>0</v>
      </c>
      <c r="I26" s="73">
        <v>815519000</v>
      </c>
      <c r="J26" s="71">
        <f t="shared" si="7"/>
        <v>0.08163654076546563</v>
      </c>
      <c r="K26" s="73">
        <v>0</v>
      </c>
      <c r="L26" s="71">
        <f t="shared" si="8"/>
        <v>0</v>
      </c>
      <c r="M26" s="73">
        <v>17361000</v>
      </c>
      <c r="N26" s="71">
        <f t="shared" si="9"/>
        <v>0.0017379018566449694</v>
      </c>
      <c r="O26" s="61">
        <v>2000</v>
      </c>
      <c r="P26" s="167">
        <f t="shared" si="10"/>
        <v>2.0020757521398187E-07</v>
      </c>
      <c r="Q26" s="57"/>
      <c r="R26" s="62"/>
      <c r="S26" s="57"/>
      <c r="T26" s="62"/>
    </row>
    <row r="27" ht="15" customHeight="1"/>
    <row r="28" spans="1:16" ht="18" thickBot="1">
      <c r="A28" s="1"/>
      <c r="B28" s="165" t="s">
        <v>12</v>
      </c>
      <c r="C28" s="3"/>
      <c r="D28" s="3"/>
      <c r="E28" s="3"/>
      <c r="F28" s="3"/>
      <c r="G28" s="3"/>
      <c r="H28" s="3"/>
      <c r="I28" s="4"/>
      <c r="J28" s="5"/>
      <c r="K28" s="5"/>
      <c r="L28" s="5"/>
      <c r="M28" s="5"/>
      <c r="N28" s="5"/>
      <c r="O28" s="139"/>
      <c r="P28" s="140"/>
    </row>
    <row r="29" spans="1:16" s="105" customFormat="1" ht="15" customHeight="1" thickBot="1" thickTop="1">
      <c r="A29" s="51"/>
      <c r="B29" s="91"/>
      <c r="C29" s="9" t="s">
        <v>13</v>
      </c>
      <c r="D29" s="11" t="s">
        <v>2</v>
      </c>
      <c r="E29" s="10" t="s">
        <v>14</v>
      </c>
      <c r="F29" s="11" t="s">
        <v>2</v>
      </c>
      <c r="G29" s="10" t="s">
        <v>15</v>
      </c>
      <c r="H29" s="11" t="s">
        <v>2</v>
      </c>
      <c r="I29" s="10" t="s">
        <v>16</v>
      </c>
      <c r="J29" s="11" t="s">
        <v>2</v>
      </c>
      <c r="K29" s="55" t="s">
        <v>17</v>
      </c>
      <c r="L29" s="11" t="s">
        <v>2</v>
      </c>
      <c r="M29" s="55" t="s">
        <v>18</v>
      </c>
      <c r="N29" s="11" t="s">
        <v>2</v>
      </c>
      <c r="O29" s="96" t="s">
        <v>78</v>
      </c>
      <c r="P29" s="96" t="s">
        <v>2</v>
      </c>
    </row>
    <row r="30" spans="1:16" s="156" customFormat="1" ht="15" customHeight="1" thickTop="1">
      <c r="A30" s="164" t="s">
        <v>9</v>
      </c>
      <c r="B30" s="24">
        <v>6911194237</v>
      </c>
      <c r="C30" s="22">
        <v>174426322</v>
      </c>
      <c r="D30" s="72">
        <f aca="true" t="shared" si="11" ref="D30:D39">C30/B30</f>
        <v>0.025238231775658312</v>
      </c>
      <c r="E30" s="24">
        <v>4402637472</v>
      </c>
      <c r="F30" s="67">
        <f aca="true" t="shared" si="12" ref="F30:F39">E30/B30</f>
        <v>0.6370299142266749</v>
      </c>
      <c r="G30" s="24">
        <v>1952642058</v>
      </c>
      <c r="H30" s="67">
        <f aca="true" t="shared" si="13" ref="H30:H39">G30/B30</f>
        <v>0.2825332339158217</v>
      </c>
      <c r="I30" s="24">
        <v>278076800</v>
      </c>
      <c r="J30" s="72">
        <f aca="true" t="shared" si="14" ref="J30:J39">I30/B30</f>
        <v>0.040235708976500584</v>
      </c>
      <c r="K30" s="24">
        <v>55328264</v>
      </c>
      <c r="L30" s="72">
        <f aca="true" t="shared" si="15" ref="L30:L39">K30/B30</f>
        <v>0.008005601073081228</v>
      </c>
      <c r="M30" s="24">
        <v>15606274</v>
      </c>
      <c r="N30" s="72">
        <f aca="true" t="shared" si="16" ref="N30:N39">M30/B30</f>
        <v>0.002258115379893352</v>
      </c>
      <c r="O30" s="77"/>
      <c r="P30" s="126"/>
    </row>
    <row r="31" spans="1:16" s="156" customFormat="1" ht="15" customHeight="1">
      <c r="A31" s="149" t="s">
        <v>10</v>
      </c>
      <c r="B31" s="13">
        <v>6887634211</v>
      </c>
      <c r="C31" s="157">
        <v>175984562</v>
      </c>
      <c r="D31" s="72">
        <f t="shared" si="11"/>
        <v>0.02555079968081656</v>
      </c>
      <c r="E31" s="13">
        <v>4073914217</v>
      </c>
      <c r="F31" s="67">
        <f t="shared" si="12"/>
        <v>0.5914823714786848</v>
      </c>
      <c r="G31" s="13">
        <v>2126505016</v>
      </c>
      <c r="H31" s="67">
        <f t="shared" si="13"/>
        <v>0.30874244346539675</v>
      </c>
      <c r="I31" s="13">
        <v>285634449</v>
      </c>
      <c r="J31" s="72">
        <f t="shared" si="14"/>
        <v>0.04147061824854508</v>
      </c>
      <c r="K31" s="13">
        <v>52631616</v>
      </c>
      <c r="L31" s="72">
        <f t="shared" si="15"/>
        <v>0.007641465035402705</v>
      </c>
      <c r="M31" s="13">
        <v>18061410</v>
      </c>
      <c r="N31" s="72">
        <f t="shared" si="16"/>
        <v>0.0026222951810005754</v>
      </c>
      <c r="O31" s="47"/>
      <c r="P31" s="72"/>
    </row>
    <row r="32" spans="1:16" s="156" customFormat="1" ht="15" customHeight="1">
      <c r="A32" s="149" t="s">
        <v>11</v>
      </c>
      <c r="B32" s="13">
        <v>7570529524</v>
      </c>
      <c r="C32" s="157">
        <v>164124061</v>
      </c>
      <c r="D32" s="72">
        <f t="shared" si="11"/>
        <v>0.02167933702387606</v>
      </c>
      <c r="E32" s="13">
        <v>4780144895</v>
      </c>
      <c r="F32" s="67">
        <f t="shared" si="12"/>
        <v>0.63141486732811</v>
      </c>
      <c r="G32" s="13">
        <v>2126955014</v>
      </c>
      <c r="H32" s="158">
        <f t="shared" si="13"/>
        <v>0.2809519475826827</v>
      </c>
      <c r="I32" s="18">
        <v>341322185</v>
      </c>
      <c r="J32" s="72">
        <f t="shared" si="14"/>
        <v>0.045085642149329794</v>
      </c>
      <c r="K32" s="13">
        <v>138720376</v>
      </c>
      <c r="L32" s="72">
        <f t="shared" si="15"/>
        <v>0.018323734893342714</v>
      </c>
      <c r="M32" s="13">
        <v>17155296</v>
      </c>
      <c r="N32" s="72">
        <f t="shared" si="16"/>
        <v>0.0022660628884167864</v>
      </c>
      <c r="O32" s="47"/>
      <c r="P32" s="72"/>
    </row>
    <row r="33" spans="1:16" s="156" customFormat="1" ht="15" customHeight="1">
      <c r="A33" s="149" t="s">
        <v>41</v>
      </c>
      <c r="B33" s="13">
        <v>7707977886</v>
      </c>
      <c r="C33" s="157">
        <v>166202427</v>
      </c>
      <c r="D33" s="72">
        <f t="shared" si="11"/>
        <v>0.021562390221937903</v>
      </c>
      <c r="E33" s="13">
        <v>5124543413</v>
      </c>
      <c r="F33" s="158">
        <f t="shared" si="12"/>
        <v>0.664836288945212</v>
      </c>
      <c r="G33" s="18">
        <v>1845165012</v>
      </c>
      <c r="H33" s="158">
        <f t="shared" si="13"/>
        <v>0.23938379679985503</v>
      </c>
      <c r="I33" s="18">
        <v>405293626</v>
      </c>
      <c r="J33" s="72">
        <f t="shared" si="14"/>
        <v>0.0525810571844186</v>
      </c>
      <c r="K33" s="13">
        <v>145305053</v>
      </c>
      <c r="L33" s="72">
        <f t="shared" si="15"/>
        <v>0.018851254524733078</v>
      </c>
      <c r="M33" s="13">
        <v>18839840</v>
      </c>
      <c r="N33" s="72">
        <f t="shared" si="16"/>
        <v>0.00244420005851584</v>
      </c>
      <c r="O33" s="47"/>
      <c r="P33" s="72"/>
    </row>
    <row r="34" spans="1:16" s="156" customFormat="1" ht="15" customHeight="1">
      <c r="A34" s="149" t="s">
        <v>45</v>
      </c>
      <c r="B34" s="13">
        <v>8160604000</v>
      </c>
      <c r="C34" s="157">
        <v>170187000</v>
      </c>
      <c r="D34" s="72">
        <f t="shared" si="11"/>
        <v>0.020854706342814822</v>
      </c>
      <c r="E34" s="13">
        <v>5643844000</v>
      </c>
      <c r="F34" s="158">
        <f t="shared" si="12"/>
        <v>0.6915963573284526</v>
      </c>
      <c r="G34" s="18">
        <v>1707542000</v>
      </c>
      <c r="H34" s="158">
        <f t="shared" si="13"/>
        <v>0.20924211002028772</v>
      </c>
      <c r="I34" s="18">
        <v>459115000</v>
      </c>
      <c r="J34" s="72">
        <f t="shared" si="14"/>
        <v>0.05625992879938789</v>
      </c>
      <c r="K34" s="13">
        <v>155821000</v>
      </c>
      <c r="L34" s="72">
        <f t="shared" si="15"/>
        <v>0.019094297431905775</v>
      </c>
      <c r="M34" s="13">
        <v>19300000</v>
      </c>
      <c r="N34" s="72">
        <f t="shared" si="16"/>
        <v>0.0023650210205028942</v>
      </c>
      <c r="O34" s="47"/>
      <c r="P34" s="72"/>
    </row>
    <row r="35" spans="1:16" s="156" customFormat="1" ht="15" customHeight="1">
      <c r="A35" s="149" t="s">
        <v>48</v>
      </c>
      <c r="B35" s="13">
        <f>C35+E35+G35+I35+K35+M35+O35+G48+I48+K48+M48+O48</f>
        <v>8942374000</v>
      </c>
      <c r="C35" s="157">
        <v>177210000</v>
      </c>
      <c r="D35" s="72">
        <f t="shared" si="11"/>
        <v>0.01981688531479448</v>
      </c>
      <c r="E35" s="13">
        <v>6036038000</v>
      </c>
      <c r="F35" s="158">
        <f t="shared" si="12"/>
        <v>0.6749927927416143</v>
      </c>
      <c r="G35" s="18">
        <v>1666716000</v>
      </c>
      <c r="H35" s="158">
        <f t="shared" si="13"/>
        <v>0.1863840631134417</v>
      </c>
      <c r="I35" s="18">
        <v>468301000</v>
      </c>
      <c r="J35" s="72">
        <f t="shared" si="14"/>
        <v>0.052368755768881954</v>
      </c>
      <c r="K35" s="13">
        <v>488265000</v>
      </c>
      <c r="L35" s="72">
        <f t="shared" si="15"/>
        <v>0.054601272547983346</v>
      </c>
      <c r="M35" s="13">
        <v>23649000</v>
      </c>
      <c r="N35" s="72">
        <f t="shared" si="16"/>
        <v>0.002644599744989418</v>
      </c>
      <c r="O35" s="47"/>
      <c r="P35" s="72"/>
    </row>
    <row r="36" spans="1:16" s="156" customFormat="1" ht="15" customHeight="1">
      <c r="A36" s="149" t="s">
        <v>59</v>
      </c>
      <c r="B36" s="13">
        <f>C36+E36+G36+I36+K36+M36+O36+G49+I49+K49+M49+O49</f>
        <v>9740351215</v>
      </c>
      <c r="C36" s="157">
        <v>183132867</v>
      </c>
      <c r="D36" s="72">
        <f t="shared" si="11"/>
        <v>0.01880146443980152</v>
      </c>
      <c r="E36" s="13">
        <v>6477569797</v>
      </c>
      <c r="F36" s="158">
        <f t="shared" si="12"/>
        <v>0.6650242536454575</v>
      </c>
      <c r="G36" s="18">
        <v>1632452087</v>
      </c>
      <c r="H36" s="158">
        <f t="shared" si="13"/>
        <v>0.16759684029525007</v>
      </c>
      <c r="I36" s="18">
        <v>451452295</v>
      </c>
      <c r="J36" s="72">
        <f t="shared" si="14"/>
        <v>0.04634866700748634</v>
      </c>
      <c r="K36" s="13">
        <v>901787647</v>
      </c>
      <c r="L36" s="72">
        <f t="shared" si="15"/>
        <v>0.09258266227723494</v>
      </c>
      <c r="M36" s="13">
        <v>18859132</v>
      </c>
      <c r="N36" s="72">
        <f t="shared" si="16"/>
        <v>0.001936186035156228</v>
      </c>
      <c r="O36" s="47"/>
      <c r="P36" s="72"/>
    </row>
    <row r="37" spans="1:16" s="156" customFormat="1" ht="15" customHeight="1">
      <c r="A37" s="149" t="s">
        <v>57</v>
      </c>
      <c r="B37" s="13">
        <f>C37+E37+G37+I37+K37+M37+O37+G50+I50+K50+M50+O50</f>
        <v>9542689546</v>
      </c>
      <c r="C37" s="157">
        <v>182879197</v>
      </c>
      <c r="D37" s="72">
        <f t="shared" si="11"/>
        <v>0.019164324283886747</v>
      </c>
      <c r="E37" s="13">
        <v>6313139443</v>
      </c>
      <c r="F37" s="158">
        <f t="shared" si="12"/>
        <v>0.6615681472783815</v>
      </c>
      <c r="G37" s="18">
        <v>334908555</v>
      </c>
      <c r="H37" s="158">
        <f t="shared" si="13"/>
        <v>0.03509582423127066</v>
      </c>
      <c r="I37" s="18">
        <v>409023961</v>
      </c>
      <c r="J37" s="72">
        <f t="shared" si="14"/>
        <v>0.04286254509573249</v>
      </c>
      <c r="K37" s="13">
        <v>1089252306</v>
      </c>
      <c r="L37" s="72">
        <f t="shared" si="15"/>
        <v>0.11414521039894679</v>
      </c>
      <c r="M37" s="13">
        <v>54687232</v>
      </c>
      <c r="N37" s="72">
        <f t="shared" si="16"/>
        <v>0.005730798611479841</v>
      </c>
      <c r="O37" s="47">
        <v>1310263</v>
      </c>
      <c r="P37" s="72">
        <f>O37/B37</f>
        <v>0.00013730542041464838</v>
      </c>
    </row>
    <row r="38" spans="1:16" s="156" customFormat="1" ht="15" customHeight="1">
      <c r="A38" s="149" t="s">
        <v>80</v>
      </c>
      <c r="B38" s="13">
        <f>C38+E38+G38+I38+K38+M38+O38+G51+I51+K51+M51+O51</f>
        <v>9478954038</v>
      </c>
      <c r="C38" s="157">
        <v>172041204</v>
      </c>
      <c r="D38" s="72">
        <f t="shared" si="11"/>
        <v>0.018149808861854088</v>
      </c>
      <c r="E38" s="13">
        <v>6410387850</v>
      </c>
      <c r="F38" s="158">
        <f t="shared" si="12"/>
        <v>0.6762758659132133</v>
      </c>
      <c r="G38" s="18">
        <v>129844046</v>
      </c>
      <c r="H38" s="158">
        <f t="shared" si="13"/>
        <v>0.013698140689307138</v>
      </c>
      <c r="I38" s="18">
        <v>393773951</v>
      </c>
      <c r="J38" s="72">
        <f t="shared" si="14"/>
        <v>0.04154192007065411</v>
      </c>
      <c r="K38" s="13">
        <v>1159507043</v>
      </c>
      <c r="L38" s="72">
        <f t="shared" si="15"/>
        <v>0.12232436599562295</v>
      </c>
      <c r="M38" s="13">
        <v>52226951</v>
      </c>
      <c r="N38" s="72">
        <f t="shared" si="16"/>
        <v>0.005509779959964819</v>
      </c>
      <c r="O38" s="47">
        <v>3061169</v>
      </c>
      <c r="P38" s="72">
        <f>O38/B38</f>
        <v>0.00032294375389184686</v>
      </c>
    </row>
    <row r="39" spans="1:16" s="156" customFormat="1" ht="15" customHeight="1">
      <c r="A39" s="149" t="s">
        <v>79</v>
      </c>
      <c r="B39" s="13">
        <f>C39+E39+G39+I39+K39+M39+O39+G52+I52+K52+M52+O52</f>
        <v>9989632000</v>
      </c>
      <c r="C39" s="157">
        <v>197886000</v>
      </c>
      <c r="D39" s="72">
        <f t="shared" si="11"/>
        <v>0.019809138114397006</v>
      </c>
      <c r="E39" s="13">
        <v>6697474000</v>
      </c>
      <c r="F39" s="158">
        <f t="shared" si="12"/>
        <v>0.6704425147993439</v>
      </c>
      <c r="G39" s="18">
        <v>21183000</v>
      </c>
      <c r="H39" s="158">
        <f t="shared" si="13"/>
        <v>0.0021204985328788888</v>
      </c>
      <c r="I39" s="18">
        <v>404464000</v>
      </c>
      <c r="J39" s="72">
        <f t="shared" si="14"/>
        <v>0.04048837835067398</v>
      </c>
      <c r="K39" s="13">
        <v>1577709000</v>
      </c>
      <c r="L39" s="72">
        <f t="shared" si="15"/>
        <v>0.15793464664163806</v>
      </c>
      <c r="M39" s="13">
        <v>74856000</v>
      </c>
      <c r="N39" s="72">
        <f t="shared" si="16"/>
        <v>0.0074933691251089125</v>
      </c>
      <c r="O39" s="47">
        <v>2520000</v>
      </c>
      <c r="P39" s="72">
        <f>O39/B39</f>
        <v>0.00025226154476961716</v>
      </c>
    </row>
    <row r="40" spans="13:16" ht="15" customHeight="1">
      <c r="M40" s="23"/>
      <c r="N40" s="23"/>
      <c r="O40" s="23"/>
      <c r="P40" s="23"/>
    </row>
    <row r="41" spans="7:17" ht="15" customHeight="1" thickBot="1">
      <c r="G41" s="166"/>
      <c r="H41" s="139"/>
      <c r="I41" s="5"/>
      <c r="J41" s="5"/>
      <c r="K41" s="5"/>
      <c r="L41" s="5"/>
      <c r="M41" s="151"/>
      <c r="N41" s="150"/>
      <c r="O41" s="151"/>
      <c r="P41" s="152"/>
      <c r="Q41" s="141"/>
    </row>
    <row r="42" spans="1:17" s="153" customFormat="1" ht="15" customHeight="1" thickBot="1" thickTop="1">
      <c r="A42" s="65" t="s">
        <v>20</v>
      </c>
      <c r="B42" s="65"/>
      <c r="C42" s="65" t="s">
        <v>28</v>
      </c>
      <c r="E42" s="65" t="s">
        <v>27</v>
      </c>
      <c r="G42" s="96" t="s">
        <v>77</v>
      </c>
      <c r="H42" s="96" t="s">
        <v>2</v>
      </c>
      <c r="I42" s="11" t="s">
        <v>19</v>
      </c>
      <c r="J42" s="16" t="s">
        <v>2</v>
      </c>
      <c r="K42" s="11" t="s">
        <v>26</v>
      </c>
      <c r="L42" s="16" t="s">
        <v>2</v>
      </c>
      <c r="M42" s="155" t="s">
        <v>30</v>
      </c>
      <c r="N42" s="59" t="s">
        <v>2</v>
      </c>
      <c r="O42" s="36" t="s">
        <v>34</v>
      </c>
      <c r="P42" s="53" t="s">
        <v>2</v>
      </c>
      <c r="Q42" s="154"/>
    </row>
    <row r="43" spans="1:17" s="105" customFormat="1" ht="15" customHeight="1" thickTop="1">
      <c r="A43" s="65" t="s">
        <v>23</v>
      </c>
      <c r="B43" s="103">
        <f aca="true" t="shared" si="17" ref="B43:B52">B4-B30</f>
        <v>192911773</v>
      </c>
      <c r="C43" s="71">
        <f aca="true" t="shared" si="18" ref="C43:C52">B43/B30</f>
        <v>0.027912943318424057</v>
      </c>
      <c r="D43" s="105">
        <v>2001</v>
      </c>
      <c r="E43" s="61">
        <v>294666445</v>
      </c>
      <c r="F43" s="105">
        <v>2001</v>
      </c>
      <c r="G43" s="122"/>
      <c r="H43" s="78"/>
      <c r="I43" s="159">
        <v>213903</v>
      </c>
      <c r="J43" s="74">
        <f aca="true" t="shared" si="19" ref="J43:J52">I43/B30</f>
        <v>3.095022259030744E-05</v>
      </c>
      <c r="K43" s="84">
        <v>2433964</v>
      </c>
      <c r="L43" s="74">
        <f aca="true" t="shared" si="20" ref="L43:L52">K43/B30</f>
        <v>0.0003521770502367665</v>
      </c>
      <c r="M43" s="160">
        <v>29829180</v>
      </c>
      <c r="N43" s="161">
        <f aca="true" t="shared" si="21" ref="N43:N52">M43/B30</f>
        <v>0.004316067379542815</v>
      </c>
      <c r="O43" s="159">
        <v>0</v>
      </c>
      <c r="P43" s="74">
        <f>R43/B30</f>
        <v>0</v>
      </c>
      <c r="Q43" s="143"/>
    </row>
    <row r="44" spans="1:17" s="105" customFormat="1" ht="15" customHeight="1">
      <c r="A44" s="65" t="s">
        <v>21</v>
      </c>
      <c r="B44" s="103">
        <f t="shared" si="17"/>
        <v>26482921</v>
      </c>
      <c r="C44" s="71">
        <f t="shared" si="18"/>
        <v>0.003844995275403135</v>
      </c>
      <c r="D44" s="105">
        <v>2002</v>
      </c>
      <c r="E44" s="61">
        <v>444666445</v>
      </c>
      <c r="F44" s="105">
        <v>2002</v>
      </c>
      <c r="G44" s="61"/>
      <c r="H44" s="71"/>
      <c r="I44" s="81">
        <v>280068</v>
      </c>
      <c r="J44" s="74">
        <f t="shared" si="19"/>
        <v>4.0662438134811686E-05</v>
      </c>
      <c r="K44" s="61">
        <v>4622873</v>
      </c>
      <c r="L44" s="74">
        <f t="shared" si="20"/>
        <v>0.0006711844529456822</v>
      </c>
      <c r="M44" s="61">
        <v>150000000</v>
      </c>
      <c r="N44" s="161">
        <f t="shared" si="21"/>
        <v>0.021778160019073057</v>
      </c>
      <c r="O44" s="81">
        <v>0</v>
      </c>
      <c r="P44" s="74">
        <f aca="true" t="shared" si="22" ref="P44:P52">O44/B31</f>
        <v>0</v>
      </c>
      <c r="Q44" s="143"/>
    </row>
    <row r="45" spans="1:17" s="105" customFormat="1" ht="15" customHeight="1">
      <c r="A45" s="65" t="s">
        <v>22</v>
      </c>
      <c r="B45" s="103">
        <f t="shared" si="17"/>
        <v>12252937</v>
      </c>
      <c r="C45" s="71">
        <f t="shared" si="18"/>
        <v>0.0016185046186209153</v>
      </c>
      <c r="D45" s="105">
        <v>2003</v>
      </c>
      <c r="E45" s="61">
        <v>444666445</v>
      </c>
      <c r="F45" s="105">
        <v>2003</v>
      </c>
      <c r="G45" s="61"/>
      <c r="H45" s="71"/>
      <c r="I45" s="81">
        <v>977598</v>
      </c>
      <c r="J45" s="74">
        <f t="shared" si="19"/>
        <v>0.00012913205039367863</v>
      </c>
      <c r="K45" s="61">
        <v>1130099</v>
      </c>
      <c r="L45" s="74">
        <f t="shared" si="20"/>
        <v>0.00014927608384821353</v>
      </c>
      <c r="M45" s="61">
        <v>0</v>
      </c>
      <c r="N45" s="161">
        <f t="shared" si="21"/>
        <v>0</v>
      </c>
      <c r="O45" s="81">
        <v>0</v>
      </c>
      <c r="P45" s="74">
        <f t="shared" si="22"/>
        <v>0</v>
      </c>
      <c r="Q45" s="143"/>
    </row>
    <row r="46" spans="1:17" s="105" customFormat="1" ht="15" customHeight="1">
      <c r="A46" s="65" t="s">
        <v>29</v>
      </c>
      <c r="B46" s="103">
        <f t="shared" si="17"/>
        <v>42314184</v>
      </c>
      <c r="C46" s="71">
        <f t="shared" si="18"/>
        <v>0.005489660793767358</v>
      </c>
      <c r="D46" s="105">
        <v>2004</v>
      </c>
      <c r="E46" s="61">
        <v>444666445</v>
      </c>
      <c r="F46" s="105">
        <v>2004</v>
      </c>
      <c r="G46" s="61"/>
      <c r="H46" s="71"/>
      <c r="I46" s="81">
        <v>709241</v>
      </c>
      <c r="J46" s="74">
        <f t="shared" si="19"/>
        <v>9.201388619552145E-05</v>
      </c>
      <c r="K46" s="61">
        <v>1919274</v>
      </c>
      <c r="L46" s="74">
        <f t="shared" si="20"/>
        <v>0.00024899837913209085</v>
      </c>
      <c r="M46" s="61">
        <v>0</v>
      </c>
      <c r="N46" s="161">
        <f t="shared" si="21"/>
        <v>0</v>
      </c>
      <c r="O46" s="81">
        <v>0</v>
      </c>
      <c r="P46" s="74">
        <f t="shared" si="22"/>
        <v>0</v>
      </c>
      <c r="Q46" s="143"/>
    </row>
    <row r="47" spans="1:17" s="105" customFormat="1" ht="15" customHeight="1">
      <c r="A47" s="65" t="s">
        <v>42</v>
      </c>
      <c r="B47" s="103">
        <f t="shared" si="17"/>
        <v>85035000</v>
      </c>
      <c r="C47" s="71">
        <f t="shared" si="18"/>
        <v>0.010420184584376352</v>
      </c>
      <c r="D47" s="105">
        <v>2005</v>
      </c>
      <c r="E47" s="61">
        <v>444666445</v>
      </c>
      <c r="F47" s="105">
        <v>2005</v>
      </c>
      <c r="G47" s="61"/>
      <c r="H47" s="71"/>
      <c r="I47" s="81">
        <v>200000</v>
      </c>
      <c r="J47" s="74">
        <f t="shared" si="19"/>
        <v>2.4507989849770923E-05</v>
      </c>
      <c r="K47" s="61">
        <v>4595000</v>
      </c>
      <c r="L47" s="74">
        <f t="shared" si="20"/>
        <v>0.0005630710667984869</v>
      </c>
      <c r="M47" s="61">
        <v>0</v>
      </c>
      <c r="N47" s="161">
        <f t="shared" si="21"/>
        <v>0</v>
      </c>
      <c r="O47" s="81">
        <v>0</v>
      </c>
      <c r="P47" s="74">
        <f t="shared" si="22"/>
        <v>0</v>
      </c>
      <c r="Q47" s="143"/>
    </row>
    <row r="48" spans="1:17" s="105" customFormat="1" ht="15" customHeight="1">
      <c r="A48" s="65" t="s">
        <v>46</v>
      </c>
      <c r="B48" s="103">
        <f t="shared" si="17"/>
        <v>119895000</v>
      </c>
      <c r="C48" s="71">
        <f t="shared" si="18"/>
        <v>0.013407513485792475</v>
      </c>
      <c r="D48" s="105">
        <v>2006</v>
      </c>
      <c r="E48" s="61">
        <v>444666445</v>
      </c>
      <c r="F48" s="105">
        <v>2006</v>
      </c>
      <c r="G48" s="61"/>
      <c r="H48" s="71"/>
      <c r="I48" s="81">
        <v>104000</v>
      </c>
      <c r="J48" s="74">
        <f t="shared" si="19"/>
        <v>1.1630021289648588E-05</v>
      </c>
      <c r="K48" s="61">
        <v>82091000</v>
      </c>
      <c r="L48" s="74">
        <f t="shared" si="20"/>
        <v>0.009180000747005214</v>
      </c>
      <c r="M48" s="61">
        <v>0</v>
      </c>
      <c r="N48" s="161">
        <f t="shared" si="21"/>
        <v>0</v>
      </c>
      <c r="O48" s="81">
        <v>0</v>
      </c>
      <c r="P48" s="71">
        <f t="shared" si="22"/>
        <v>0</v>
      </c>
      <c r="Q48" s="44"/>
    </row>
    <row r="49" spans="1:16" s="105" customFormat="1" ht="15" customHeight="1">
      <c r="A49" s="65" t="s">
        <v>49</v>
      </c>
      <c r="B49" s="103">
        <f t="shared" si="17"/>
        <v>309455137</v>
      </c>
      <c r="C49" s="71">
        <f t="shared" si="18"/>
        <v>0.031770429029647676</v>
      </c>
      <c r="D49" s="105">
        <v>2007</v>
      </c>
      <c r="E49" s="61">
        <v>444666445</v>
      </c>
      <c r="F49" s="105">
        <v>2007</v>
      </c>
      <c r="G49" s="61"/>
      <c r="H49" s="71"/>
      <c r="I49" s="81">
        <v>0</v>
      </c>
      <c r="J49" s="74">
        <f t="shared" si="19"/>
        <v>0</v>
      </c>
      <c r="K49" s="61">
        <v>75097390</v>
      </c>
      <c r="L49" s="74">
        <f t="shared" si="20"/>
        <v>0.007709926299613417</v>
      </c>
      <c r="M49" s="61">
        <v>0</v>
      </c>
      <c r="N49" s="161">
        <f t="shared" si="21"/>
        <v>0</v>
      </c>
      <c r="O49" s="81">
        <v>0</v>
      </c>
      <c r="P49" s="71">
        <f t="shared" si="22"/>
        <v>0</v>
      </c>
    </row>
    <row r="50" spans="1:16" s="105" customFormat="1" ht="15" customHeight="1">
      <c r="A50" s="65" t="s">
        <v>51</v>
      </c>
      <c r="B50" s="103">
        <f t="shared" si="17"/>
        <v>179490850</v>
      </c>
      <c r="C50" s="71">
        <f t="shared" si="18"/>
        <v>0.018809251745514136</v>
      </c>
      <c r="D50" s="105">
        <v>2008</v>
      </c>
      <c r="E50" s="61">
        <v>529018445</v>
      </c>
      <c r="F50" s="105">
        <v>2008</v>
      </c>
      <c r="G50" s="61">
        <v>973085261</v>
      </c>
      <c r="H50" s="71">
        <f>G50/B37</f>
        <v>0.10197180326461393</v>
      </c>
      <c r="I50" s="81">
        <v>0</v>
      </c>
      <c r="J50" s="74">
        <f t="shared" si="19"/>
        <v>0</v>
      </c>
      <c r="K50" s="61">
        <v>100051328</v>
      </c>
      <c r="L50" s="74">
        <f t="shared" si="20"/>
        <v>0.010484604735143921</v>
      </c>
      <c r="M50" s="61">
        <v>84352000</v>
      </c>
      <c r="N50" s="161">
        <f t="shared" si="21"/>
        <v>0.008839436680129424</v>
      </c>
      <c r="O50" s="81">
        <v>0</v>
      </c>
      <c r="P50" s="71">
        <f t="shared" si="22"/>
        <v>0</v>
      </c>
    </row>
    <row r="51" spans="1:16" s="105" customFormat="1" ht="15" customHeight="1">
      <c r="A51" s="65" t="s">
        <v>58</v>
      </c>
      <c r="B51" s="103">
        <f t="shared" si="17"/>
        <v>109840491</v>
      </c>
      <c r="C51" s="71">
        <f t="shared" si="18"/>
        <v>0.011587828209701464</v>
      </c>
      <c r="D51" s="105">
        <v>2009</v>
      </c>
      <c r="E51" s="61">
        <v>529018445</v>
      </c>
      <c r="F51" s="105">
        <v>2009</v>
      </c>
      <c r="G51" s="61">
        <v>1076589833</v>
      </c>
      <c r="H51" s="71">
        <f>G51/B38</f>
        <v>0.11357685971301046</v>
      </c>
      <c r="I51" s="81">
        <v>0</v>
      </c>
      <c r="J51" s="74">
        <f t="shared" si="19"/>
        <v>0</v>
      </c>
      <c r="K51" s="61">
        <v>81521991</v>
      </c>
      <c r="L51" s="74">
        <f t="shared" si="20"/>
        <v>0.008600315042481273</v>
      </c>
      <c r="M51" s="61">
        <v>0</v>
      </c>
      <c r="N51" s="161">
        <f t="shared" si="21"/>
        <v>0</v>
      </c>
      <c r="O51" s="81"/>
      <c r="P51" s="71">
        <f t="shared" si="22"/>
        <v>0</v>
      </c>
    </row>
    <row r="52" spans="1:16" s="105" customFormat="1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61">
        <v>529018445</v>
      </c>
      <c r="F52" s="105">
        <v>2010</v>
      </c>
      <c r="G52" s="61">
        <v>982187000</v>
      </c>
      <c r="H52" s="71">
        <f>G52/B39</f>
        <v>0.0983206388383476</v>
      </c>
      <c r="I52" s="81">
        <v>7722000</v>
      </c>
      <c r="J52" s="74">
        <f t="shared" si="19"/>
        <v>0.000773001447901184</v>
      </c>
      <c r="K52" s="61">
        <v>3631000</v>
      </c>
      <c r="L52" s="74">
        <f t="shared" si="20"/>
        <v>0.0003634768528009841</v>
      </c>
      <c r="M52" s="61">
        <v>0</v>
      </c>
      <c r="N52" s="161">
        <f t="shared" si="21"/>
        <v>0</v>
      </c>
      <c r="O52" s="81">
        <v>20000000</v>
      </c>
      <c r="P52" s="71">
        <f t="shared" si="22"/>
        <v>0.0020020757521398186</v>
      </c>
    </row>
  </sheetData>
  <sheetProtection/>
  <printOptions/>
  <pageMargins left="0.91" right="0.7874015748031497" top="0.8267716535433072" bottom="0.3937007874015748" header="0.5118110236220472" footer="0.1968503937007874"/>
  <pageSetup fitToHeight="1" fitToWidth="1" horizontalDpi="600" verticalDpi="600" orientation="landscape" paperSize="8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28">
      <selection activeCell="C37" sqref="C37"/>
    </sheetView>
  </sheetViews>
  <sheetFormatPr defaultColWidth="9.00390625" defaultRowHeight="13.5"/>
  <cols>
    <col min="1" max="1" width="15.75390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33" customHeight="1">
      <c r="B1" s="121" t="s">
        <v>123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25063145023</v>
      </c>
      <c r="C4" s="22">
        <v>8800280846</v>
      </c>
      <c r="D4" s="74">
        <f aca="true" t="shared" si="0" ref="D4:D13">C4/B4</f>
        <v>0.35112436359938626</v>
      </c>
      <c r="E4" s="75">
        <v>1200</v>
      </c>
      <c r="F4" s="80">
        <f aca="true" t="shared" si="1" ref="F4:F13">E4/B4</f>
        <v>4.7879067008501186E-08</v>
      </c>
      <c r="G4" s="69">
        <v>7910744465</v>
      </c>
      <c r="H4" s="74">
        <f aca="true" t="shared" si="2" ref="H4:H13">G4/B4</f>
        <v>0.31563255360572073</v>
      </c>
      <c r="I4" s="69">
        <v>5140344000</v>
      </c>
      <c r="J4" s="71">
        <f aca="true" t="shared" si="3" ref="J4:J13">I4/B4</f>
        <v>0.20509572901895584</v>
      </c>
      <c r="K4" s="24">
        <v>124886753</v>
      </c>
      <c r="L4" s="71">
        <f aca="true" t="shared" si="4" ref="L4:L13">K4/B4</f>
        <v>0.00498288434613428</v>
      </c>
      <c r="M4" s="24">
        <v>255321740</v>
      </c>
      <c r="N4" s="71">
        <f aca="true" t="shared" si="5" ref="N4:N13">M4/B4</f>
        <v>0.010187138915155932</v>
      </c>
      <c r="O4" s="24"/>
      <c r="P4" s="71"/>
    </row>
    <row r="5" spans="1:16" s="105" customFormat="1" ht="15" customHeight="1">
      <c r="A5" s="149" t="s">
        <v>10</v>
      </c>
      <c r="B5" s="13">
        <v>25004484245</v>
      </c>
      <c r="C5" s="88">
        <v>9123975804</v>
      </c>
      <c r="D5" s="74">
        <f t="shared" si="0"/>
        <v>0.36489358127130606</v>
      </c>
      <c r="E5" s="18">
        <v>600</v>
      </c>
      <c r="F5" s="80">
        <f t="shared" si="1"/>
        <v>2.3995695896826127E-08</v>
      </c>
      <c r="G5" s="81">
        <v>7843800639</v>
      </c>
      <c r="H5" s="74">
        <f t="shared" si="2"/>
        <v>0.31369575801462407</v>
      </c>
      <c r="I5" s="81">
        <v>4505697000</v>
      </c>
      <c r="J5" s="71">
        <f t="shared" si="3"/>
        <v>0.1801955583587363</v>
      </c>
      <c r="K5" s="73">
        <v>106591809</v>
      </c>
      <c r="L5" s="71">
        <f t="shared" si="4"/>
        <v>0.00426290772309429</v>
      </c>
      <c r="M5" s="73">
        <v>262769512</v>
      </c>
      <c r="N5" s="71">
        <f t="shared" si="5"/>
        <v>0.010508895501515672</v>
      </c>
      <c r="O5" s="73"/>
      <c r="P5" s="71"/>
    </row>
    <row r="6" spans="1:16" s="105" customFormat="1" ht="15" customHeight="1">
      <c r="A6" s="149" t="s">
        <v>11</v>
      </c>
      <c r="B6" s="13">
        <v>28164049167</v>
      </c>
      <c r="C6" s="88">
        <v>9305960125</v>
      </c>
      <c r="D6" s="74">
        <f t="shared" si="0"/>
        <v>0.3304198224417196</v>
      </c>
      <c r="E6" s="18">
        <v>1000</v>
      </c>
      <c r="F6" s="80">
        <f t="shared" si="1"/>
        <v>3.550625814031409E-08</v>
      </c>
      <c r="G6" s="81">
        <v>8534928110</v>
      </c>
      <c r="H6" s="74">
        <f t="shared" si="2"/>
        <v>0.30304336068268306</v>
      </c>
      <c r="I6" s="81">
        <v>6497085208</v>
      </c>
      <c r="J6" s="71">
        <f t="shared" si="3"/>
        <v>0.23068718455486426</v>
      </c>
      <c r="K6" s="73">
        <v>208010206</v>
      </c>
      <c r="L6" s="71">
        <f t="shared" si="4"/>
        <v>0.007385664070055911</v>
      </c>
      <c r="M6" s="73">
        <v>482537581</v>
      </c>
      <c r="N6" s="71">
        <f t="shared" si="5"/>
        <v>0.01713310391338872</v>
      </c>
      <c r="O6" s="73"/>
      <c r="P6" s="71"/>
    </row>
    <row r="7" spans="1:16" s="105" customFormat="1" ht="15" customHeight="1">
      <c r="A7" s="149" t="s">
        <v>41</v>
      </c>
      <c r="B7" s="13">
        <v>29500816690</v>
      </c>
      <c r="C7" s="88">
        <v>9818106807</v>
      </c>
      <c r="D7" s="74">
        <f t="shared" si="0"/>
        <v>0.33280796630718634</v>
      </c>
      <c r="E7" s="18">
        <v>1200</v>
      </c>
      <c r="F7" s="80">
        <f t="shared" si="1"/>
        <v>4.067683998751019E-08</v>
      </c>
      <c r="G7" s="81">
        <v>8622769303</v>
      </c>
      <c r="H7" s="74">
        <f t="shared" si="2"/>
        <v>0.2922891726561215</v>
      </c>
      <c r="I7" s="81">
        <v>7414607220</v>
      </c>
      <c r="J7" s="71">
        <f t="shared" si="3"/>
        <v>0.25133565954848147</v>
      </c>
      <c r="K7" s="73">
        <v>208818896</v>
      </c>
      <c r="L7" s="71">
        <f t="shared" si="4"/>
        <v>0.00707841068246711</v>
      </c>
      <c r="M7" s="73">
        <v>474302143</v>
      </c>
      <c r="N7" s="71">
        <f t="shared" si="5"/>
        <v>0.016077593647120147</v>
      </c>
      <c r="O7" s="73"/>
      <c r="P7" s="71"/>
    </row>
    <row r="8" spans="1:16" s="105" customFormat="1" ht="15" customHeight="1">
      <c r="A8" s="149" t="s">
        <v>45</v>
      </c>
      <c r="B8" s="13">
        <v>31487527513</v>
      </c>
      <c r="C8" s="88">
        <v>10094415392</v>
      </c>
      <c r="D8" s="74">
        <f t="shared" si="0"/>
        <v>0.3205845675825897</v>
      </c>
      <c r="E8" s="18">
        <v>1400</v>
      </c>
      <c r="F8" s="80">
        <f t="shared" si="1"/>
        <v>4.446204928036961E-08</v>
      </c>
      <c r="G8" s="81">
        <v>8070483739</v>
      </c>
      <c r="H8" s="74">
        <f t="shared" si="2"/>
        <v>0.256307318371314</v>
      </c>
      <c r="I8" s="81">
        <v>8508345018</v>
      </c>
      <c r="J8" s="71">
        <f t="shared" si="3"/>
        <v>0.2702131824890738</v>
      </c>
      <c r="K8" s="73">
        <v>1091757662</v>
      </c>
      <c r="L8" s="71">
        <f t="shared" si="4"/>
        <v>0.03467270212147508</v>
      </c>
      <c r="M8" s="73">
        <v>507330855</v>
      </c>
      <c r="N8" s="71">
        <f t="shared" si="5"/>
        <v>0.01611212105461575</v>
      </c>
      <c r="O8" s="73"/>
      <c r="P8" s="71"/>
    </row>
    <row r="9" spans="1:16" s="105" customFormat="1" ht="15" customHeight="1">
      <c r="A9" s="149" t="s">
        <v>48</v>
      </c>
      <c r="B9" s="13">
        <f>C9+E9+G9+I9+K9+M9+O9+G22+I22+K22+M22</f>
        <v>35561154000</v>
      </c>
      <c r="C9" s="88">
        <v>10159165000</v>
      </c>
      <c r="D9" s="74">
        <f t="shared" si="0"/>
        <v>0.28568153328207513</v>
      </c>
      <c r="E9" s="18">
        <v>1000</v>
      </c>
      <c r="F9" s="80">
        <f t="shared" si="1"/>
        <v>2.812057224014721E-08</v>
      </c>
      <c r="G9" s="81">
        <v>9403941000</v>
      </c>
      <c r="H9" s="74">
        <f t="shared" si="2"/>
        <v>0.2644442022325822</v>
      </c>
      <c r="I9" s="81">
        <v>9660428000</v>
      </c>
      <c r="J9" s="71">
        <f t="shared" si="3"/>
        <v>0.2716567634447409</v>
      </c>
      <c r="K9" s="73">
        <v>1401689000</v>
      </c>
      <c r="L9" s="71">
        <f t="shared" si="4"/>
        <v>0.039416296782719705</v>
      </c>
      <c r="M9" s="73">
        <v>1608052000</v>
      </c>
      <c r="N9" s="71">
        <f t="shared" si="5"/>
        <v>0.0452193424319132</v>
      </c>
      <c r="O9" s="73"/>
      <c r="P9" s="71"/>
    </row>
    <row r="10" spans="1:16" s="105" customFormat="1" ht="15" customHeight="1">
      <c r="A10" s="149" t="s">
        <v>59</v>
      </c>
      <c r="B10" s="13">
        <f>C10+E10+G10+I10+K10+M10+O10+G23+I23+K23+M23</f>
        <v>36344715676</v>
      </c>
      <c r="C10" s="88">
        <v>10183788859</v>
      </c>
      <c r="D10" s="74">
        <f t="shared" si="0"/>
        <v>0.2801999869743045</v>
      </c>
      <c r="E10" s="18">
        <v>1200</v>
      </c>
      <c r="F10" s="80">
        <f t="shared" si="1"/>
        <v>3.3017179462829375E-08</v>
      </c>
      <c r="G10" s="81">
        <v>7260365740</v>
      </c>
      <c r="H10" s="74">
        <f t="shared" si="2"/>
        <v>0.19976399883613166</v>
      </c>
      <c r="I10" s="81">
        <v>10832368000</v>
      </c>
      <c r="J10" s="71">
        <f t="shared" si="3"/>
        <v>0.29804519855284173</v>
      </c>
      <c r="K10" s="73">
        <v>1417657602</v>
      </c>
      <c r="L10" s="71">
        <f t="shared" si="4"/>
        <v>0.039005879551731945</v>
      </c>
      <c r="M10" s="73">
        <v>2794814649</v>
      </c>
      <c r="N10" s="71">
        <f t="shared" si="5"/>
        <v>0.0768974140261479</v>
      </c>
      <c r="O10" s="73"/>
      <c r="P10" s="71"/>
    </row>
    <row r="11" spans="1:16" s="105" customFormat="1" ht="15" customHeight="1">
      <c r="A11" s="149" t="s">
        <v>57</v>
      </c>
      <c r="B11" s="13">
        <f>C11+E11+G11+I11+K11+M11+O11+G24+I24+K24+M24</f>
        <v>34930487000</v>
      </c>
      <c r="C11" s="88">
        <v>8056594000</v>
      </c>
      <c r="D11" s="74">
        <f t="shared" si="0"/>
        <v>0.23064648368629959</v>
      </c>
      <c r="E11" s="18">
        <v>2000</v>
      </c>
      <c r="F11" s="80">
        <f t="shared" si="1"/>
        <v>5.725657360574446E-08</v>
      </c>
      <c r="G11" s="81">
        <v>7596484000</v>
      </c>
      <c r="H11" s="74">
        <f t="shared" si="2"/>
        <v>0.21747432264543004</v>
      </c>
      <c r="I11" s="81">
        <v>3059427000</v>
      </c>
      <c r="J11" s="71">
        <f t="shared" si="3"/>
        <v>0.08758615360845098</v>
      </c>
      <c r="K11" s="73">
        <v>1491600000</v>
      </c>
      <c r="L11" s="71">
        <f t="shared" si="4"/>
        <v>0.04270195259516422</v>
      </c>
      <c r="M11" s="73">
        <v>3800621000</v>
      </c>
      <c r="N11" s="71">
        <f t="shared" si="5"/>
        <v>0.10880526801701906</v>
      </c>
      <c r="O11" s="73">
        <v>7933810000</v>
      </c>
      <c r="P11" s="71">
        <f>O11/B11</f>
        <v>0.22713138811949574</v>
      </c>
    </row>
    <row r="12" spans="1:16" s="105" customFormat="1" ht="15" customHeight="1">
      <c r="A12" s="149" t="s">
        <v>80</v>
      </c>
      <c r="B12" s="13">
        <f>C12+E12+G12+I12+K12+M12+O12+G25+I25+K25+M25</f>
        <v>39440287758</v>
      </c>
      <c r="C12" s="88">
        <v>7925562571</v>
      </c>
      <c r="D12" s="74">
        <f t="shared" si="0"/>
        <v>0.2009509316876724</v>
      </c>
      <c r="E12" s="18">
        <v>1600</v>
      </c>
      <c r="F12" s="80">
        <f t="shared" si="1"/>
        <v>4.05676553329776E-08</v>
      </c>
      <c r="G12" s="81">
        <v>8541628293</v>
      </c>
      <c r="H12" s="74">
        <f t="shared" si="2"/>
        <v>0.21657114535802116</v>
      </c>
      <c r="I12" s="81">
        <v>3148235357</v>
      </c>
      <c r="J12" s="71">
        <f t="shared" si="3"/>
        <v>0.07982282929366856</v>
      </c>
      <c r="K12" s="73">
        <v>1642132839</v>
      </c>
      <c r="L12" s="71">
        <f t="shared" si="4"/>
        <v>0.0416359243896975</v>
      </c>
      <c r="M12" s="73">
        <v>4522875167</v>
      </c>
      <c r="N12" s="71">
        <f t="shared" si="5"/>
        <v>0.1146765255555872</v>
      </c>
      <c r="O12" s="73">
        <v>10660566890</v>
      </c>
      <c r="P12" s="71">
        <f>O12/B12</f>
        <v>0.2702963770297956</v>
      </c>
    </row>
    <row r="13" spans="1:16" s="105" customFormat="1" ht="15" customHeight="1">
      <c r="A13" s="149" t="s">
        <v>79</v>
      </c>
      <c r="B13" s="13">
        <f>C13+E13+G13+I13+K13+M13+O13+G26+I26+K26+M26</f>
        <v>41521026000</v>
      </c>
      <c r="C13" s="88">
        <v>8433144000</v>
      </c>
      <c r="D13" s="74">
        <f t="shared" si="0"/>
        <v>0.2031053856906137</v>
      </c>
      <c r="E13" s="18">
        <v>1000</v>
      </c>
      <c r="F13" s="80">
        <f t="shared" si="1"/>
        <v>2.408418327620324E-08</v>
      </c>
      <c r="G13" s="81">
        <v>7887611000</v>
      </c>
      <c r="H13" s="74">
        <f t="shared" si="2"/>
        <v>0.18996666893539674</v>
      </c>
      <c r="I13" s="81">
        <v>2052970000</v>
      </c>
      <c r="J13" s="71">
        <f t="shared" si="3"/>
        <v>0.04944410574054697</v>
      </c>
      <c r="K13" s="73">
        <v>1627295000</v>
      </c>
      <c r="L13" s="71">
        <f t="shared" si="4"/>
        <v>0.03919207102444915</v>
      </c>
      <c r="M13" s="73">
        <v>4884711000</v>
      </c>
      <c r="N13" s="71">
        <f t="shared" si="5"/>
        <v>0.11764427497528601</v>
      </c>
      <c r="O13" s="73">
        <v>13082973000</v>
      </c>
      <c r="P13" s="71">
        <f>O13/B13</f>
        <v>0.31509271952961854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98"/>
      <c r="O14" s="132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44"/>
      <c r="F15" s="142"/>
      <c r="G15" s="5"/>
      <c r="H15" s="5"/>
      <c r="I15" s="8"/>
      <c r="J15" s="8"/>
      <c r="K15" s="5"/>
      <c r="L15" s="5"/>
      <c r="M15" s="8"/>
      <c r="N15" s="28"/>
      <c r="O15" s="57"/>
      <c r="P15" s="62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G16" s="185" t="s">
        <v>24</v>
      </c>
      <c r="H16" s="96" t="s">
        <v>2</v>
      </c>
      <c r="I16" s="102" t="s">
        <v>8</v>
      </c>
      <c r="J16" s="96" t="s">
        <v>2</v>
      </c>
      <c r="K16" s="109" t="s">
        <v>31</v>
      </c>
      <c r="L16" s="96" t="s">
        <v>2</v>
      </c>
      <c r="M16" s="186" t="s">
        <v>25</v>
      </c>
      <c r="N16" s="96" t="s">
        <v>2</v>
      </c>
      <c r="O16" s="182"/>
      <c r="P16" s="183"/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F17" s="219">
        <v>2001</v>
      </c>
      <c r="G17" s="69">
        <v>42480000</v>
      </c>
      <c r="H17" s="70">
        <f aca="true" t="shared" si="6" ref="H17:H26">G17/B4</f>
        <v>0.001694918972100942</v>
      </c>
      <c r="I17" s="24">
        <v>2357870505</v>
      </c>
      <c r="J17" s="71">
        <f aca="true" t="shared" si="7" ref="J17:J26">I17/B4</f>
        <v>0.09407719992188628</v>
      </c>
      <c r="K17" s="24">
        <v>391193536</v>
      </c>
      <c r="L17" s="71">
        <f aca="true" t="shared" si="8" ref="L17:L26">K17/B4</f>
        <v>0.0156083179361971</v>
      </c>
      <c r="M17" s="24">
        <v>40021678</v>
      </c>
      <c r="N17" s="71">
        <f aca="true" t="shared" si="9" ref="N17:N26">M17/B4</f>
        <v>0.0015968338356288814</v>
      </c>
      <c r="O17" s="57"/>
      <c r="P17" s="62"/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F18" s="219">
        <v>2002</v>
      </c>
      <c r="G18" s="61">
        <v>0</v>
      </c>
      <c r="H18" s="72">
        <f t="shared" si="6"/>
        <v>0</v>
      </c>
      <c r="I18" s="73">
        <v>2443101419</v>
      </c>
      <c r="J18" s="71">
        <f t="shared" si="7"/>
        <v>0.0977065311590473</v>
      </c>
      <c r="K18" s="73">
        <v>651166211</v>
      </c>
      <c r="L18" s="71">
        <f t="shared" si="8"/>
        <v>0.02604197729574086</v>
      </c>
      <c r="M18" s="73">
        <v>67381251</v>
      </c>
      <c r="N18" s="71">
        <f t="shared" si="9"/>
        <v>0.0026947666802395187</v>
      </c>
      <c r="O18" s="57"/>
      <c r="P18" s="62"/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F19" s="219">
        <v>2003</v>
      </c>
      <c r="G19" s="61">
        <v>0</v>
      </c>
      <c r="H19" s="72">
        <f t="shared" si="6"/>
        <v>0</v>
      </c>
      <c r="I19" s="73">
        <v>2707566071</v>
      </c>
      <c r="J19" s="71">
        <f t="shared" si="7"/>
        <v>0.09613553984888198</v>
      </c>
      <c r="K19" s="73">
        <v>376709325</v>
      </c>
      <c r="L19" s="71">
        <f t="shared" si="8"/>
        <v>0.013375538537313476</v>
      </c>
      <c r="M19" s="73">
        <v>51251541</v>
      </c>
      <c r="N19" s="71">
        <f t="shared" si="9"/>
        <v>0.0018197504448348913</v>
      </c>
      <c r="O19" s="57"/>
      <c r="P19" s="62"/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F20" s="219">
        <v>2004</v>
      </c>
      <c r="G20" s="61">
        <v>0</v>
      </c>
      <c r="H20" s="72">
        <f t="shared" si="6"/>
        <v>0</v>
      </c>
      <c r="I20" s="73">
        <v>2736263620</v>
      </c>
      <c r="J20" s="71">
        <f t="shared" si="7"/>
        <v>0.09275213119532115</v>
      </c>
      <c r="K20" s="73">
        <v>165166738</v>
      </c>
      <c r="L20" s="71">
        <f t="shared" si="8"/>
        <v>0.005598717477404183</v>
      </c>
      <c r="M20" s="73">
        <v>60780763</v>
      </c>
      <c r="N20" s="71">
        <f t="shared" si="9"/>
        <v>0.00206030780905815</v>
      </c>
      <c r="O20" s="57"/>
      <c r="P20" s="62"/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F21" s="219">
        <v>2005</v>
      </c>
      <c r="G21" s="61">
        <v>0</v>
      </c>
      <c r="H21" s="72">
        <f t="shared" si="6"/>
        <v>0</v>
      </c>
      <c r="I21" s="73">
        <v>2805095013</v>
      </c>
      <c r="J21" s="71">
        <f t="shared" si="7"/>
        <v>0.08908590907437502</v>
      </c>
      <c r="K21" s="73">
        <v>406082384</v>
      </c>
      <c r="L21" s="71">
        <f t="shared" si="8"/>
        <v>0.012896610692355698</v>
      </c>
      <c r="M21" s="73">
        <v>54016050</v>
      </c>
      <c r="N21" s="71">
        <f t="shared" si="9"/>
        <v>0.0017154744835935064</v>
      </c>
      <c r="O21" s="57"/>
      <c r="P21" s="62"/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F22" s="219">
        <v>2006</v>
      </c>
      <c r="G22" s="61">
        <v>0</v>
      </c>
      <c r="H22" s="72">
        <f t="shared" si="6"/>
        <v>0</v>
      </c>
      <c r="I22" s="73">
        <v>2882174000</v>
      </c>
      <c r="J22" s="71">
        <f t="shared" si="7"/>
        <v>0.08104838217567405</v>
      </c>
      <c r="K22" s="73">
        <v>384736000</v>
      </c>
      <c r="L22" s="71">
        <f t="shared" si="8"/>
        <v>0.010818996481385278</v>
      </c>
      <c r="M22" s="73">
        <v>60968000</v>
      </c>
      <c r="N22" s="71">
        <f t="shared" si="9"/>
        <v>0.0017144550483372952</v>
      </c>
      <c r="O22" s="57"/>
      <c r="P22" s="62"/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F23" s="219">
        <v>2007</v>
      </c>
      <c r="G23" s="61">
        <v>0</v>
      </c>
      <c r="H23" s="72">
        <f t="shared" si="6"/>
        <v>0</v>
      </c>
      <c r="I23" s="73">
        <v>3049130147</v>
      </c>
      <c r="J23" s="71">
        <f t="shared" si="7"/>
        <v>0.08389473105751859</v>
      </c>
      <c r="K23" s="73">
        <v>748231575</v>
      </c>
      <c r="L23" s="71">
        <f t="shared" si="8"/>
        <v>0.02058708015960873</v>
      </c>
      <c r="M23" s="73">
        <v>58357904</v>
      </c>
      <c r="N23" s="71">
        <f t="shared" si="9"/>
        <v>0.0016056778245354736</v>
      </c>
      <c r="O23" s="57"/>
      <c r="P23" s="62"/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F24" s="219">
        <v>2008</v>
      </c>
      <c r="G24" s="61">
        <v>0</v>
      </c>
      <c r="H24" s="72">
        <f t="shared" si="6"/>
        <v>0</v>
      </c>
      <c r="I24" s="73">
        <v>2689788000</v>
      </c>
      <c r="J24" s="71">
        <f t="shared" si="7"/>
        <v>0.0770040223029241</v>
      </c>
      <c r="K24" s="73">
        <v>250487000</v>
      </c>
      <c r="L24" s="71">
        <f t="shared" si="8"/>
        <v>0.007171013676391056</v>
      </c>
      <c r="M24" s="73">
        <v>51674000</v>
      </c>
      <c r="N24" s="71">
        <f t="shared" si="9"/>
        <v>0.0014793380922516197</v>
      </c>
      <c r="O24" s="57"/>
      <c r="P24" s="62"/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F25" s="219">
        <v>2009</v>
      </c>
      <c r="G25" s="61">
        <v>0</v>
      </c>
      <c r="H25" s="72">
        <f t="shared" si="6"/>
        <v>0</v>
      </c>
      <c r="I25" s="73">
        <v>2902127033</v>
      </c>
      <c r="J25" s="71">
        <f t="shared" si="7"/>
        <v>0.07358280575453807</v>
      </c>
      <c r="K25" s="73">
        <v>0</v>
      </c>
      <c r="L25" s="71">
        <f t="shared" si="8"/>
        <v>0</v>
      </c>
      <c r="M25" s="73">
        <v>97158008</v>
      </c>
      <c r="N25" s="71">
        <f t="shared" si="9"/>
        <v>0.0024634203633641756</v>
      </c>
      <c r="O25" s="57"/>
      <c r="P25" s="62"/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F26" s="219">
        <v>2010</v>
      </c>
      <c r="G26" s="61">
        <v>0</v>
      </c>
      <c r="H26" s="72">
        <f t="shared" si="6"/>
        <v>0</v>
      </c>
      <c r="I26" s="73">
        <v>2898229000</v>
      </c>
      <c r="J26" s="71">
        <f t="shared" si="7"/>
        <v>0.06980147841240725</v>
      </c>
      <c r="K26" s="73">
        <v>0</v>
      </c>
      <c r="L26" s="71">
        <f t="shared" si="8"/>
        <v>0</v>
      </c>
      <c r="M26" s="73">
        <v>654092000</v>
      </c>
      <c r="N26" s="71">
        <f t="shared" si="9"/>
        <v>0.015753271607498332</v>
      </c>
      <c r="O26" s="57"/>
      <c r="P26" s="62"/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24411978812</v>
      </c>
      <c r="C30" s="22">
        <v>449604938</v>
      </c>
      <c r="D30" s="71">
        <f aca="true" t="shared" si="10" ref="D30:D39">C30/B30</f>
        <v>0.01841739014532453</v>
      </c>
      <c r="E30" s="24">
        <v>15598729665</v>
      </c>
      <c r="F30" s="60">
        <f aca="true" t="shared" si="11" ref="F30:F39">E30/B30</f>
        <v>0.6389785025264834</v>
      </c>
      <c r="G30" s="24">
        <v>7010942378</v>
      </c>
      <c r="H30" s="60">
        <f aca="true" t="shared" si="12" ref="H30:H39">G30/B30</f>
        <v>0.28719271108631667</v>
      </c>
      <c r="I30" s="24">
        <v>1034389925</v>
      </c>
      <c r="J30" s="71">
        <f aca="true" t="shared" si="13" ref="J30:J39">I30/B30</f>
        <v>0.042372227706978564</v>
      </c>
      <c r="K30" s="24">
        <v>205670452</v>
      </c>
      <c r="L30" s="71">
        <f aca="true" t="shared" si="14" ref="L30:L39">K30/B30</f>
        <v>0.008424980768003134</v>
      </c>
      <c r="M30" s="24">
        <v>24712942</v>
      </c>
      <c r="N30" s="71">
        <f aca="true" t="shared" si="15" ref="N30:N39">M30/B30</f>
        <v>0.0010123285043919527</v>
      </c>
      <c r="O30" s="24"/>
      <c r="P30" s="71"/>
    </row>
    <row r="31" spans="1:16" s="105" customFormat="1" ht="15" customHeight="1">
      <c r="A31" s="149" t="s">
        <v>10</v>
      </c>
      <c r="B31" s="73">
        <v>24527774920</v>
      </c>
      <c r="C31" s="88">
        <v>477244273</v>
      </c>
      <c r="D31" s="71">
        <f t="shared" si="10"/>
        <v>0.019457299920460948</v>
      </c>
      <c r="E31" s="73">
        <v>14436211523</v>
      </c>
      <c r="F31" s="60">
        <f t="shared" si="11"/>
        <v>0.5885658837821722</v>
      </c>
      <c r="G31" s="73">
        <v>8141555803</v>
      </c>
      <c r="H31" s="60">
        <f t="shared" si="12"/>
        <v>0.3319320985924964</v>
      </c>
      <c r="I31" s="73">
        <v>1117528045</v>
      </c>
      <c r="J31" s="71">
        <f t="shared" si="13"/>
        <v>0.045561737607464965</v>
      </c>
      <c r="K31" s="73">
        <v>190189657</v>
      </c>
      <c r="L31" s="71">
        <f t="shared" si="14"/>
        <v>0.0077540526044585865</v>
      </c>
      <c r="M31" s="73">
        <v>21703466</v>
      </c>
      <c r="N31" s="71">
        <f t="shared" si="15"/>
        <v>0.0008848526240471551</v>
      </c>
      <c r="O31" s="73"/>
      <c r="P31" s="71"/>
    </row>
    <row r="32" spans="1:16" s="105" customFormat="1" ht="15" customHeight="1">
      <c r="A32" s="149" t="s">
        <v>11</v>
      </c>
      <c r="B32" s="73">
        <v>27998882429</v>
      </c>
      <c r="C32" s="88">
        <v>413058370</v>
      </c>
      <c r="D32" s="71">
        <f t="shared" si="10"/>
        <v>0.01475267347000152</v>
      </c>
      <c r="E32" s="73">
        <v>17500299576</v>
      </c>
      <c r="F32" s="60">
        <f t="shared" si="11"/>
        <v>0.6250356463468687</v>
      </c>
      <c r="G32" s="73">
        <v>8274073738</v>
      </c>
      <c r="H32" s="80">
        <f t="shared" si="12"/>
        <v>0.29551442844126097</v>
      </c>
      <c r="I32" s="81">
        <v>1307837598</v>
      </c>
      <c r="J32" s="71">
        <f t="shared" si="13"/>
        <v>0.04671035000473447</v>
      </c>
      <c r="K32" s="73">
        <v>435491290</v>
      </c>
      <c r="L32" s="71">
        <f t="shared" si="14"/>
        <v>0.01555388116309019</v>
      </c>
      <c r="M32" s="73">
        <v>43683546</v>
      </c>
      <c r="N32" s="71">
        <f t="shared" si="15"/>
        <v>0.001560188915067357</v>
      </c>
      <c r="O32" s="73"/>
      <c r="P32" s="71"/>
    </row>
    <row r="33" spans="1:16" s="105" customFormat="1" ht="15" customHeight="1">
      <c r="A33" s="149" t="s">
        <v>41</v>
      </c>
      <c r="B33" s="73">
        <v>29094734306</v>
      </c>
      <c r="C33" s="88">
        <v>407184947</v>
      </c>
      <c r="D33" s="71">
        <f t="shared" si="10"/>
        <v>0.01399514230710913</v>
      </c>
      <c r="E33" s="73">
        <v>18895944938</v>
      </c>
      <c r="F33" s="80">
        <f t="shared" si="11"/>
        <v>0.6494627082435059</v>
      </c>
      <c r="G33" s="81">
        <v>7685179229</v>
      </c>
      <c r="H33" s="80">
        <f t="shared" si="12"/>
        <v>0.2641433033267171</v>
      </c>
      <c r="I33" s="81">
        <v>1567533445</v>
      </c>
      <c r="J33" s="71">
        <f t="shared" si="13"/>
        <v>0.05387687780591757</v>
      </c>
      <c r="K33" s="73">
        <v>460213568</v>
      </c>
      <c r="L33" s="71">
        <f t="shared" si="14"/>
        <v>0.015817761494563414</v>
      </c>
      <c r="M33" s="73">
        <v>57191339</v>
      </c>
      <c r="N33" s="71">
        <f t="shared" si="15"/>
        <v>0.001965693805569685</v>
      </c>
      <c r="O33" s="73"/>
      <c r="P33" s="71"/>
    </row>
    <row r="34" spans="1:16" s="105" customFormat="1" ht="15" customHeight="1">
      <c r="A34" s="149" t="s">
        <v>45</v>
      </c>
      <c r="B34" s="73">
        <v>31102791513</v>
      </c>
      <c r="C34" s="88">
        <v>395490338</v>
      </c>
      <c r="D34" s="71">
        <f t="shared" si="10"/>
        <v>0.012715589783466777</v>
      </c>
      <c r="E34" s="73">
        <v>21195242342</v>
      </c>
      <c r="F34" s="80">
        <f t="shared" si="11"/>
        <v>0.6814578792112935</v>
      </c>
      <c r="G34" s="81">
        <v>7179109261</v>
      </c>
      <c r="H34" s="80">
        <f t="shared" si="12"/>
        <v>0.2308188079516707</v>
      </c>
      <c r="I34" s="81">
        <v>1766628558</v>
      </c>
      <c r="J34" s="71">
        <f t="shared" si="13"/>
        <v>0.05679967848743108</v>
      </c>
      <c r="K34" s="73">
        <v>490388196</v>
      </c>
      <c r="L34" s="71">
        <f t="shared" si="14"/>
        <v>0.01576669398934925</v>
      </c>
      <c r="M34" s="73">
        <v>54549521</v>
      </c>
      <c r="N34" s="71">
        <f t="shared" si="15"/>
        <v>0.0017538464667134458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32853699000</v>
      </c>
      <c r="C35" s="88">
        <v>467939000</v>
      </c>
      <c r="D35" s="71">
        <f t="shared" si="10"/>
        <v>0.014243114603320619</v>
      </c>
      <c r="E35" s="73">
        <v>22285756000</v>
      </c>
      <c r="F35" s="80">
        <f t="shared" si="11"/>
        <v>0.6783332373015288</v>
      </c>
      <c r="G35" s="81">
        <v>6674350000</v>
      </c>
      <c r="H35" s="80">
        <f t="shared" si="12"/>
        <v>0.20315368446030993</v>
      </c>
      <c r="I35" s="81">
        <v>1743447000</v>
      </c>
      <c r="J35" s="71">
        <f t="shared" si="13"/>
        <v>0.05306699254777978</v>
      </c>
      <c r="K35" s="73">
        <v>1542628000</v>
      </c>
      <c r="L35" s="71">
        <f t="shared" si="14"/>
        <v>0.04695446926691573</v>
      </c>
      <c r="M35" s="73">
        <v>54175000</v>
      </c>
      <c r="N35" s="71">
        <f t="shared" si="15"/>
        <v>0.0016489771821431736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36094228977</v>
      </c>
      <c r="C36" s="88">
        <v>581671923</v>
      </c>
      <c r="D36" s="71">
        <f t="shared" si="10"/>
        <v>0.016115371888693164</v>
      </c>
      <c r="E36" s="73">
        <v>24214019207</v>
      </c>
      <c r="F36" s="80">
        <f t="shared" si="11"/>
        <v>0.6708556989104735</v>
      </c>
      <c r="G36" s="81">
        <v>6686651507</v>
      </c>
      <c r="H36" s="80">
        <f t="shared" si="12"/>
        <v>0.18525541884440513</v>
      </c>
      <c r="I36" s="81">
        <v>1582267719</v>
      </c>
      <c r="J36" s="71">
        <f t="shared" si="13"/>
        <v>0.04383713861870423</v>
      </c>
      <c r="K36" s="73">
        <v>2719954868</v>
      </c>
      <c r="L36" s="71">
        <f t="shared" si="14"/>
        <v>0.07535705693376114</v>
      </c>
      <c r="M36" s="73">
        <v>78932379</v>
      </c>
      <c r="N36" s="71">
        <f t="shared" si="15"/>
        <v>0.002186842086315166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36661382000</v>
      </c>
      <c r="C37" s="88">
        <v>500366000</v>
      </c>
      <c r="D37" s="71">
        <f t="shared" si="10"/>
        <v>0.013648312548610415</v>
      </c>
      <c r="E37" s="73">
        <v>26353999000</v>
      </c>
      <c r="F37" s="80">
        <f t="shared" si="11"/>
        <v>0.7188490330233596</v>
      </c>
      <c r="G37" s="81">
        <v>1175291000</v>
      </c>
      <c r="H37" s="80">
        <f t="shared" si="12"/>
        <v>0.03205801134283481</v>
      </c>
      <c r="I37" s="81">
        <v>1398713000</v>
      </c>
      <c r="J37" s="71">
        <f t="shared" si="13"/>
        <v>0.038152216956796665</v>
      </c>
      <c r="K37" s="73">
        <v>3252993000</v>
      </c>
      <c r="L37" s="71">
        <f t="shared" si="14"/>
        <v>0.08873077943433774</v>
      </c>
      <c r="M37" s="73">
        <v>253548000</v>
      </c>
      <c r="N37" s="71">
        <f t="shared" si="15"/>
        <v>0.006915942230437467</v>
      </c>
      <c r="O37" s="73">
        <v>4918000</v>
      </c>
      <c r="P37" s="71">
        <f>O37/B37</f>
        <v>0.00013414660691187256</v>
      </c>
    </row>
    <row r="38" spans="1:16" s="105" customFormat="1" ht="15" customHeight="1">
      <c r="A38" s="149" t="s">
        <v>80</v>
      </c>
      <c r="B38" s="73">
        <f>C38+E38+G38+I38+K38+M38+O38+G51+I51+K51+M51+O51</f>
        <v>39290014953</v>
      </c>
      <c r="C38" s="88">
        <v>435150546</v>
      </c>
      <c r="D38" s="71">
        <f t="shared" si="10"/>
        <v>0.01107534691754486</v>
      </c>
      <c r="E38" s="73">
        <v>27233091905</v>
      </c>
      <c r="F38" s="80">
        <f t="shared" si="11"/>
        <v>0.6931300977507164</v>
      </c>
      <c r="G38" s="81">
        <v>562565840</v>
      </c>
      <c r="H38" s="80">
        <f t="shared" si="12"/>
        <v>0.014318290300295371</v>
      </c>
      <c r="I38" s="81">
        <v>1382113806</v>
      </c>
      <c r="J38" s="71">
        <f t="shared" si="13"/>
        <v>0.035177227793202155</v>
      </c>
      <c r="K38" s="73">
        <v>3429477182</v>
      </c>
      <c r="L38" s="71">
        <f t="shared" si="14"/>
        <v>0.0872862274575984</v>
      </c>
      <c r="M38" s="73">
        <v>244948438</v>
      </c>
      <c r="N38" s="71">
        <f t="shared" si="15"/>
        <v>0.006234368663209096</v>
      </c>
      <c r="O38" s="73">
        <v>12058863</v>
      </c>
      <c r="P38" s="71">
        <f>O38/B38</f>
        <v>0.0003069192774404694</v>
      </c>
    </row>
    <row r="39" spans="1:16" s="105" customFormat="1" ht="15" customHeight="1">
      <c r="A39" s="149" t="s">
        <v>79</v>
      </c>
      <c r="B39" s="73">
        <f>C39+E39+G39+I39+K39+M39+O39+G52+I52+K52+M52+O52</f>
        <v>41521026000</v>
      </c>
      <c r="C39" s="88">
        <v>497008000</v>
      </c>
      <c r="D39" s="71">
        <f t="shared" si="10"/>
        <v>0.011970031761739221</v>
      </c>
      <c r="E39" s="73">
        <v>30269423000</v>
      </c>
      <c r="F39" s="80">
        <f t="shared" si="11"/>
        <v>0.7290143311969217</v>
      </c>
      <c r="G39" s="81">
        <v>112179000</v>
      </c>
      <c r="H39" s="80">
        <f t="shared" si="12"/>
        <v>0.0027017395957412036</v>
      </c>
      <c r="I39" s="81">
        <v>1541897000</v>
      </c>
      <c r="J39" s="71">
        <f t="shared" si="13"/>
        <v>0.03713532994102795</v>
      </c>
      <c r="K39" s="73">
        <v>4485241000</v>
      </c>
      <c r="L39" s="71">
        <f t="shared" si="14"/>
        <v>0.1080233662819411</v>
      </c>
      <c r="M39" s="73">
        <v>384583000</v>
      </c>
      <c r="N39" s="71">
        <f t="shared" si="15"/>
        <v>0.009262367456912071</v>
      </c>
      <c r="O39" s="73">
        <v>10098000</v>
      </c>
      <c r="P39" s="71">
        <f>O39/B39</f>
        <v>0.00024320208272310035</v>
      </c>
    </row>
    <row r="40" spans="1:15" s="105" customFormat="1" ht="15" customHeight="1">
      <c r="A40" s="153"/>
      <c r="N40" s="5"/>
      <c r="O40" s="5"/>
    </row>
    <row r="41" spans="1:16" s="105" customFormat="1" ht="15" customHeight="1" thickBot="1">
      <c r="A41" s="153"/>
      <c r="G41" s="30"/>
      <c r="H41" s="5"/>
      <c r="I41" s="5"/>
      <c r="J41" s="5"/>
      <c r="K41" s="5"/>
      <c r="L41" s="5"/>
      <c r="M41" s="5"/>
      <c r="N41" s="8"/>
      <c r="O41" s="8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D42" s="181"/>
      <c r="E42" s="192" t="s">
        <v>27</v>
      </c>
      <c r="G42" s="96" t="s">
        <v>77</v>
      </c>
      <c r="H42" s="109" t="s">
        <v>2</v>
      </c>
      <c r="I42" s="96" t="s">
        <v>37</v>
      </c>
      <c r="J42" s="109" t="s">
        <v>2</v>
      </c>
      <c r="K42" s="96" t="s">
        <v>19</v>
      </c>
      <c r="L42" s="109" t="s">
        <v>2</v>
      </c>
      <c r="M42" s="96" t="s">
        <v>26</v>
      </c>
      <c r="N42" s="109" t="s">
        <v>2</v>
      </c>
      <c r="O42" s="96" t="s">
        <v>34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6" ref="B43:B52">B4-B30</f>
        <v>651166211</v>
      </c>
      <c r="C43" s="71">
        <f aca="true" t="shared" si="17" ref="C43:C52">B43/B30</f>
        <v>0.02667404457519484</v>
      </c>
      <c r="D43" s="44">
        <v>2001</v>
      </c>
      <c r="E43" s="61">
        <v>0</v>
      </c>
      <c r="F43" s="105">
        <v>2001</v>
      </c>
      <c r="G43" s="83"/>
      <c r="H43" s="74"/>
      <c r="I43" s="83">
        <v>0</v>
      </c>
      <c r="J43" s="74">
        <f aca="true" t="shared" si="18" ref="J43:J52">I43/B30</f>
        <v>0</v>
      </c>
      <c r="K43" s="83">
        <v>0</v>
      </c>
      <c r="L43" s="74">
        <f aca="true" t="shared" si="19" ref="L43:L52">K43/B30</f>
        <v>0</v>
      </c>
      <c r="M43" s="84">
        <v>87919512</v>
      </c>
      <c r="N43" s="71">
        <f aca="true" t="shared" si="20" ref="N43:N52">M43/B30</f>
        <v>0.003601490591036484</v>
      </c>
      <c r="O43" s="84"/>
      <c r="P43" s="71">
        <f>O43/B30</f>
        <v>0</v>
      </c>
    </row>
    <row r="44" spans="1:16" s="105" customFormat="1" ht="15" customHeight="1">
      <c r="A44" s="65" t="s">
        <v>21</v>
      </c>
      <c r="B44" s="103">
        <f t="shared" si="16"/>
        <v>476709325</v>
      </c>
      <c r="C44" s="71">
        <f t="shared" si="17"/>
        <v>0.019435490033435122</v>
      </c>
      <c r="D44" s="44">
        <v>2002</v>
      </c>
      <c r="E44" s="61">
        <v>0</v>
      </c>
      <c r="F44" s="105">
        <v>2002</v>
      </c>
      <c r="G44" s="81"/>
      <c r="H44" s="74"/>
      <c r="I44" s="81">
        <v>0</v>
      </c>
      <c r="J44" s="74">
        <f t="shared" si="18"/>
        <v>0</v>
      </c>
      <c r="K44" s="81">
        <v>0</v>
      </c>
      <c r="L44" s="74">
        <f t="shared" si="19"/>
        <v>0</v>
      </c>
      <c r="M44" s="61">
        <v>243342153</v>
      </c>
      <c r="N44" s="71">
        <f t="shared" si="20"/>
        <v>0.009921085536445391</v>
      </c>
      <c r="O44" s="61"/>
      <c r="P44" s="71">
        <f aca="true" t="shared" si="21" ref="P44:P52">O44/B31</f>
        <v>0</v>
      </c>
    </row>
    <row r="45" spans="1:16" s="105" customFormat="1" ht="15" customHeight="1">
      <c r="A45" s="65" t="s">
        <v>22</v>
      </c>
      <c r="B45" s="103">
        <f t="shared" si="16"/>
        <v>165166738</v>
      </c>
      <c r="C45" s="71">
        <f t="shared" si="17"/>
        <v>0.005899047521587063</v>
      </c>
      <c r="D45" s="44">
        <v>2003</v>
      </c>
      <c r="E45" s="61">
        <v>0</v>
      </c>
      <c r="F45" s="105">
        <v>2003</v>
      </c>
      <c r="G45" s="81"/>
      <c r="H45" s="74"/>
      <c r="I45" s="81">
        <v>0</v>
      </c>
      <c r="J45" s="74">
        <f t="shared" si="18"/>
        <v>0</v>
      </c>
      <c r="K45" s="81">
        <v>0</v>
      </c>
      <c r="L45" s="74">
        <f t="shared" si="19"/>
        <v>0</v>
      </c>
      <c r="M45" s="61">
        <v>24438311</v>
      </c>
      <c r="N45" s="71">
        <f t="shared" si="20"/>
        <v>0.0008728316589767841</v>
      </c>
      <c r="O45" s="61"/>
      <c r="P45" s="71">
        <f t="shared" si="21"/>
        <v>0</v>
      </c>
    </row>
    <row r="46" spans="1:16" s="105" customFormat="1" ht="15" customHeight="1">
      <c r="A46" s="65" t="s">
        <v>29</v>
      </c>
      <c r="B46" s="103">
        <f t="shared" si="16"/>
        <v>406082384</v>
      </c>
      <c r="C46" s="71">
        <f t="shared" si="17"/>
        <v>0.013957246686946253</v>
      </c>
      <c r="D46" s="44">
        <v>2004</v>
      </c>
      <c r="E46" s="61">
        <v>0</v>
      </c>
      <c r="F46" s="105">
        <v>2004</v>
      </c>
      <c r="G46" s="81"/>
      <c r="H46" s="74"/>
      <c r="I46" s="81">
        <v>0</v>
      </c>
      <c r="J46" s="74">
        <f t="shared" si="18"/>
        <v>0</v>
      </c>
      <c r="K46" s="81">
        <v>0</v>
      </c>
      <c r="L46" s="74">
        <f t="shared" si="19"/>
        <v>0</v>
      </c>
      <c r="M46" s="61">
        <v>21486790</v>
      </c>
      <c r="N46" s="71">
        <f t="shared" si="20"/>
        <v>0.0007385112980931719</v>
      </c>
      <c r="O46" s="61"/>
      <c r="P46" s="71">
        <f t="shared" si="21"/>
        <v>0</v>
      </c>
    </row>
    <row r="47" spans="1:16" s="105" customFormat="1" ht="15" customHeight="1">
      <c r="A47" s="65" t="s">
        <v>42</v>
      </c>
      <c r="B47" s="103">
        <f t="shared" si="16"/>
        <v>384736000</v>
      </c>
      <c r="C47" s="71">
        <f t="shared" si="17"/>
        <v>0.012369822169794384</v>
      </c>
      <c r="D47" s="44">
        <v>2005</v>
      </c>
      <c r="E47" s="61">
        <v>0</v>
      </c>
      <c r="F47" s="105">
        <v>2005</v>
      </c>
      <c r="G47" s="81"/>
      <c r="H47" s="74"/>
      <c r="I47" s="81">
        <v>0</v>
      </c>
      <c r="J47" s="74">
        <f t="shared" si="18"/>
        <v>0</v>
      </c>
      <c r="K47" s="81">
        <v>100000</v>
      </c>
      <c r="L47" s="74">
        <f t="shared" si="19"/>
        <v>3.2151454945194586E-06</v>
      </c>
      <c r="M47" s="61">
        <v>21383297</v>
      </c>
      <c r="N47" s="71">
        <f t="shared" si="20"/>
        <v>0.0006875041100752145</v>
      </c>
      <c r="O47" s="61"/>
      <c r="P47" s="71">
        <f t="shared" si="21"/>
        <v>0</v>
      </c>
    </row>
    <row r="48" spans="1:16" s="105" customFormat="1" ht="15" customHeight="1">
      <c r="A48" s="65" t="s">
        <v>46</v>
      </c>
      <c r="B48" s="103">
        <f t="shared" si="16"/>
        <v>2707455000</v>
      </c>
      <c r="C48" s="71">
        <f t="shared" si="17"/>
        <v>0.08240944193224635</v>
      </c>
      <c r="D48" s="44">
        <v>2006</v>
      </c>
      <c r="E48" s="61">
        <v>0</v>
      </c>
      <c r="F48" s="105">
        <v>2006</v>
      </c>
      <c r="G48" s="81"/>
      <c r="H48" s="74"/>
      <c r="I48" s="81">
        <v>0</v>
      </c>
      <c r="J48" s="74">
        <f t="shared" si="18"/>
        <v>0</v>
      </c>
      <c r="K48" s="81">
        <v>0</v>
      </c>
      <c r="L48" s="74">
        <f t="shared" si="19"/>
        <v>0</v>
      </c>
      <c r="M48" s="61">
        <v>85404000</v>
      </c>
      <c r="N48" s="71">
        <f t="shared" si="20"/>
        <v>0.002599524638001949</v>
      </c>
      <c r="O48" s="61">
        <v>0</v>
      </c>
      <c r="P48" s="71">
        <f t="shared" si="21"/>
        <v>0</v>
      </c>
    </row>
    <row r="49" spans="1:16" s="105" customFormat="1" ht="15" customHeight="1">
      <c r="A49" s="65" t="s">
        <v>49</v>
      </c>
      <c r="B49" s="103">
        <f t="shared" si="16"/>
        <v>250486699</v>
      </c>
      <c r="C49" s="71">
        <f t="shared" si="17"/>
        <v>0.006939799134083606</v>
      </c>
      <c r="D49" s="44">
        <v>2007</v>
      </c>
      <c r="E49" s="61">
        <v>0</v>
      </c>
      <c r="F49" s="105">
        <v>2007</v>
      </c>
      <c r="G49" s="81"/>
      <c r="H49" s="74"/>
      <c r="I49" s="81">
        <v>0</v>
      </c>
      <c r="J49" s="74">
        <f t="shared" si="18"/>
        <v>0</v>
      </c>
      <c r="K49" s="81">
        <v>0</v>
      </c>
      <c r="L49" s="74">
        <f t="shared" si="19"/>
        <v>0</v>
      </c>
      <c r="M49" s="61">
        <v>230731374</v>
      </c>
      <c r="N49" s="71">
        <f t="shared" si="20"/>
        <v>0.006392472717647657</v>
      </c>
      <c r="O49" s="61">
        <v>0</v>
      </c>
      <c r="P49" s="71">
        <f t="shared" si="21"/>
        <v>0</v>
      </c>
    </row>
    <row r="50" spans="1:16" s="105" customFormat="1" ht="15" customHeight="1">
      <c r="A50" s="65" t="s">
        <v>51</v>
      </c>
      <c r="B50" s="103">
        <f t="shared" si="16"/>
        <v>-1730895000</v>
      </c>
      <c r="C50" s="71">
        <f t="shared" si="17"/>
        <v>-0.047213031958260605</v>
      </c>
      <c r="D50" s="44">
        <v>2008</v>
      </c>
      <c r="E50" s="61">
        <v>0</v>
      </c>
      <c r="F50" s="105">
        <v>2008</v>
      </c>
      <c r="G50" s="81">
        <v>3652110000</v>
      </c>
      <c r="H50" s="74">
        <f>G50/B37</f>
        <v>0.09961735757806403</v>
      </c>
      <c r="I50" s="81">
        <v>0</v>
      </c>
      <c r="J50" s="74">
        <f t="shared" si="18"/>
        <v>0</v>
      </c>
      <c r="K50" s="81">
        <v>0</v>
      </c>
      <c r="L50" s="74">
        <f t="shared" si="19"/>
        <v>0</v>
      </c>
      <c r="M50" s="61">
        <v>69444000</v>
      </c>
      <c r="N50" s="71">
        <f t="shared" si="20"/>
        <v>0.0018942002786474334</v>
      </c>
      <c r="O50" s="61">
        <v>0</v>
      </c>
      <c r="P50" s="71">
        <f t="shared" si="21"/>
        <v>0</v>
      </c>
    </row>
    <row r="51" spans="1:16" s="105" customFormat="1" ht="15" customHeight="1">
      <c r="A51" s="65" t="s">
        <v>58</v>
      </c>
      <c r="B51" s="103">
        <f t="shared" si="16"/>
        <v>150272805</v>
      </c>
      <c r="C51" s="71">
        <f t="shared" si="17"/>
        <v>0.0038247072488967297</v>
      </c>
      <c r="D51" s="44">
        <v>2009</v>
      </c>
      <c r="E51" s="61">
        <v>0</v>
      </c>
      <c r="F51" s="105">
        <v>2009</v>
      </c>
      <c r="G51" s="81">
        <v>4241010288</v>
      </c>
      <c r="H51" s="74">
        <f>G51/B38</f>
        <v>0.1079411726636713</v>
      </c>
      <c r="I51" s="81">
        <v>1730894909</v>
      </c>
      <c r="J51" s="74">
        <f t="shared" si="18"/>
        <v>0.04405432044427962</v>
      </c>
      <c r="K51" s="81">
        <v>0</v>
      </c>
      <c r="L51" s="74">
        <f t="shared" si="19"/>
        <v>0</v>
      </c>
      <c r="M51" s="61">
        <v>18703176</v>
      </c>
      <c r="N51" s="71">
        <f t="shared" si="20"/>
        <v>0.00047602873204231026</v>
      </c>
      <c r="O51" s="61">
        <v>0</v>
      </c>
      <c r="P51" s="71">
        <f t="shared" si="21"/>
        <v>0</v>
      </c>
    </row>
    <row r="52" spans="1:16" s="105" customFormat="1" ht="15" customHeight="1">
      <c r="A52" s="65" t="s">
        <v>60</v>
      </c>
      <c r="B52" s="103">
        <f t="shared" si="16"/>
        <v>0</v>
      </c>
      <c r="C52" s="71">
        <f t="shared" si="17"/>
        <v>0</v>
      </c>
      <c r="D52" s="44">
        <v>2010</v>
      </c>
      <c r="E52" s="61">
        <v>0</v>
      </c>
      <c r="F52" s="105">
        <v>2010</v>
      </c>
      <c r="G52" s="81">
        <v>4158995000</v>
      </c>
      <c r="H52" s="74">
        <f>G52/B39</f>
        <v>0.1001659978248129</v>
      </c>
      <c r="I52" s="81">
        <v>0</v>
      </c>
      <c r="J52" s="74">
        <f t="shared" si="18"/>
        <v>0</v>
      </c>
      <c r="K52" s="81">
        <v>100000</v>
      </c>
      <c r="L52" s="74">
        <f t="shared" si="19"/>
        <v>2.4084183276203243E-06</v>
      </c>
      <c r="M52" s="61">
        <v>31502000</v>
      </c>
      <c r="N52" s="71">
        <f t="shared" si="20"/>
        <v>0.0007586999415669546</v>
      </c>
      <c r="O52" s="61">
        <v>30000000</v>
      </c>
      <c r="P52" s="71">
        <f t="shared" si="21"/>
        <v>0.0007225254982860973</v>
      </c>
    </row>
    <row r="53" s="105" customFormat="1" ht="15" customHeight="1">
      <c r="A53" s="153"/>
    </row>
    <row r="54" s="105" customFormat="1" ht="15" customHeight="1">
      <c r="A54" s="153"/>
    </row>
  </sheetData>
  <sheetProtection/>
  <printOptions/>
  <pageMargins left="0.7874015748031497" right="0.4330708661417323" top="0.7086614173228347" bottom="0.5118110236220472" header="0.5118110236220472" footer="0.35433070866141736"/>
  <pageSetup fitToHeight="1" fitToWidth="1" horizontalDpi="400" verticalDpi="4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F38">
      <selection activeCell="P52" sqref="P52"/>
    </sheetView>
  </sheetViews>
  <sheetFormatPr defaultColWidth="9.00390625" defaultRowHeight="13.5"/>
  <cols>
    <col min="1" max="1" width="18.1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7.75" customHeight="1">
      <c r="B1" s="121" t="s">
        <v>113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114</v>
      </c>
      <c r="P3" s="96" t="s">
        <v>2</v>
      </c>
    </row>
    <row r="4" spans="1:16" s="105" customFormat="1" ht="15" customHeight="1" thickTop="1">
      <c r="A4" s="162" t="s">
        <v>9</v>
      </c>
      <c r="B4" s="24">
        <v>1803189682</v>
      </c>
      <c r="C4" s="22">
        <v>731320202</v>
      </c>
      <c r="D4" s="74">
        <f aca="true" t="shared" si="0" ref="D4:D13">C4/B4</f>
        <v>0.40557031204219146</v>
      </c>
      <c r="E4" s="75">
        <v>124600</v>
      </c>
      <c r="F4" s="80">
        <f aca="true" t="shared" si="1" ref="F4:F13">E4/B4</f>
        <v>6.90997742743295E-05</v>
      </c>
      <c r="G4" s="69">
        <v>501337110</v>
      </c>
      <c r="H4" s="74">
        <f aca="true" t="shared" si="2" ref="H4:H13">G4/B4</f>
        <v>0.2780279384939382</v>
      </c>
      <c r="I4" s="69">
        <v>288791584</v>
      </c>
      <c r="J4" s="71">
        <f aca="true" t="shared" si="3" ref="J4:J13">I4/B4</f>
        <v>0.16015596522252062</v>
      </c>
      <c r="K4" s="24">
        <v>10478711</v>
      </c>
      <c r="L4" s="71">
        <f aca="true" t="shared" si="4" ref="L4:L13">K4/B4</f>
        <v>0.005811208385119853</v>
      </c>
      <c r="M4" s="24">
        <v>18377414</v>
      </c>
      <c r="N4" s="71">
        <f aca="true" t="shared" si="5" ref="N4:N13">M4/B4</f>
        <v>0.010191614439373217</v>
      </c>
      <c r="O4" s="24"/>
      <c r="P4" s="71">
        <f>O4/B4</f>
        <v>0</v>
      </c>
    </row>
    <row r="5" spans="1:16" s="105" customFormat="1" ht="15" customHeight="1">
      <c r="A5" s="149" t="s">
        <v>10</v>
      </c>
      <c r="B5" s="13">
        <v>1797648511</v>
      </c>
      <c r="C5" s="88">
        <v>723623030</v>
      </c>
      <c r="D5" s="74">
        <f t="shared" si="0"/>
        <v>0.40253866402251315</v>
      </c>
      <c r="E5" s="18">
        <v>125600</v>
      </c>
      <c r="F5" s="80">
        <f t="shared" si="1"/>
        <v>6.986905350597762E-05</v>
      </c>
      <c r="G5" s="81">
        <v>510823997</v>
      </c>
      <c r="H5" s="74">
        <f t="shared" si="2"/>
        <v>0.28416233422396775</v>
      </c>
      <c r="I5" s="81">
        <v>278706293</v>
      </c>
      <c r="J5" s="71">
        <f t="shared" si="3"/>
        <v>0.15503937020756112</v>
      </c>
      <c r="K5" s="73">
        <v>8982960</v>
      </c>
      <c r="L5" s="71">
        <f t="shared" si="4"/>
        <v>0.00499706140829663</v>
      </c>
      <c r="M5" s="73">
        <v>16917271</v>
      </c>
      <c r="N5" s="71">
        <f t="shared" si="5"/>
        <v>0.009410777967150665</v>
      </c>
      <c r="O5" s="73"/>
      <c r="P5" s="71">
        <f aca="true" t="shared" si="6" ref="P5:P13">O5/B5</f>
        <v>0</v>
      </c>
    </row>
    <row r="6" spans="1:16" s="105" customFormat="1" ht="15" customHeight="1">
      <c r="A6" s="149" t="s">
        <v>11</v>
      </c>
      <c r="B6" s="13">
        <v>1979833964</v>
      </c>
      <c r="C6" s="88">
        <v>735714310</v>
      </c>
      <c r="D6" s="74">
        <f t="shared" si="0"/>
        <v>0.37160404527740487</v>
      </c>
      <c r="E6" s="18">
        <v>34600</v>
      </c>
      <c r="F6" s="80">
        <f t="shared" si="1"/>
        <v>1.7476212969947816E-05</v>
      </c>
      <c r="G6" s="81">
        <v>549492945</v>
      </c>
      <c r="H6" s="74">
        <f t="shared" si="2"/>
        <v>0.2775449633613822</v>
      </c>
      <c r="I6" s="81">
        <v>354520757</v>
      </c>
      <c r="J6" s="71">
        <f t="shared" si="3"/>
        <v>0.17906590322540805</v>
      </c>
      <c r="K6" s="73">
        <v>16362991</v>
      </c>
      <c r="L6" s="71">
        <f t="shared" si="4"/>
        <v>0.008264829928940445</v>
      </c>
      <c r="M6" s="73">
        <v>31538579</v>
      </c>
      <c r="N6" s="71">
        <f t="shared" si="5"/>
        <v>0.015929911080159648</v>
      </c>
      <c r="O6" s="73"/>
      <c r="P6" s="71">
        <f t="shared" si="6"/>
        <v>0</v>
      </c>
    </row>
    <row r="7" spans="1:16" s="105" customFormat="1" ht="15" customHeight="1">
      <c r="A7" s="149" t="s">
        <v>41</v>
      </c>
      <c r="B7" s="13">
        <v>2071575778</v>
      </c>
      <c r="C7" s="88">
        <v>743006210</v>
      </c>
      <c r="D7" s="74">
        <f t="shared" si="0"/>
        <v>0.35866716433483997</v>
      </c>
      <c r="E7" s="18">
        <v>85000</v>
      </c>
      <c r="F7" s="60">
        <f t="shared" si="1"/>
        <v>4.1031566840419005E-05</v>
      </c>
      <c r="G7" s="81">
        <v>509985268</v>
      </c>
      <c r="H7" s="74">
        <f t="shared" si="2"/>
        <v>0.24618228954789412</v>
      </c>
      <c r="I7" s="81">
        <v>515059029</v>
      </c>
      <c r="J7" s="71">
        <f t="shared" si="3"/>
        <v>0.24863151735499778</v>
      </c>
      <c r="K7" s="73">
        <v>16610922</v>
      </c>
      <c r="L7" s="71">
        <f t="shared" si="4"/>
        <v>0.008018495956752783</v>
      </c>
      <c r="M7" s="73">
        <v>19825979</v>
      </c>
      <c r="N7" s="71">
        <f t="shared" si="5"/>
        <v>0.009570482147238159</v>
      </c>
      <c r="O7" s="73"/>
      <c r="P7" s="71">
        <f t="shared" si="6"/>
        <v>0</v>
      </c>
    </row>
    <row r="8" spans="1:20" s="105" customFormat="1" ht="15" customHeight="1">
      <c r="A8" s="149" t="s">
        <v>45</v>
      </c>
      <c r="B8" s="13">
        <v>2283175734</v>
      </c>
      <c r="C8" s="88">
        <v>767915340</v>
      </c>
      <c r="D8" s="74">
        <f t="shared" si="0"/>
        <v>0.3363365020767166</v>
      </c>
      <c r="E8" s="18">
        <v>78400</v>
      </c>
      <c r="F8" s="60">
        <f t="shared" si="1"/>
        <v>3.43381364966802E-05</v>
      </c>
      <c r="G8" s="61">
        <v>506457417</v>
      </c>
      <c r="H8" s="74">
        <f t="shared" si="2"/>
        <v>0.2218214785038531</v>
      </c>
      <c r="I8" s="81">
        <v>559832999</v>
      </c>
      <c r="J8" s="71">
        <f t="shared" si="3"/>
        <v>0.24519925937509987</v>
      </c>
      <c r="K8" s="73">
        <v>87303528</v>
      </c>
      <c r="L8" s="71">
        <f t="shared" si="4"/>
        <v>0.0382377609834916</v>
      </c>
      <c r="M8" s="61">
        <v>31384961</v>
      </c>
      <c r="N8" s="71">
        <f t="shared" si="5"/>
        <v>0.013746187178073783</v>
      </c>
      <c r="O8" s="61"/>
      <c r="P8" s="71">
        <f t="shared" si="6"/>
        <v>0</v>
      </c>
      <c r="Q8" s="57"/>
      <c r="R8" s="62"/>
      <c r="S8" s="57"/>
      <c r="T8" s="62"/>
    </row>
    <row r="9" spans="1:20" s="105" customFormat="1" ht="15" customHeight="1">
      <c r="A9" s="149" t="s">
        <v>48</v>
      </c>
      <c r="B9" s="13">
        <f>C9+E9+G9+I9+K9+M9+O9+I22+K22+M22+O22</f>
        <v>0</v>
      </c>
      <c r="C9" s="88"/>
      <c r="D9" s="74" t="e">
        <f t="shared" si="0"/>
        <v>#DIV/0!</v>
      </c>
      <c r="E9" s="18"/>
      <c r="F9" s="60" t="e">
        <f t="shared" si="1"/>
        <v>#DIV/0!</v>
      </c>
      <c r="G9" s="61"/>
      <c r="H9" s="74" t="e">
        <f t="shared" si="2"/>
        <v>#DIV/0!</v>
      </c>
      <c r="I9" s="81"/>
      <c r="J9" s="71" t="e">
        <f t="shared" si="3"/>
        <v>#DIV/0!</v>
      </c>
      <c r="K9" s="73"/>
      <c r="L9" s="71" t="e">
        <f t="shared" si="4"/>
        <v>#DIV/0!</v>
      </c>
      <c r="M9" s="61"/>
      <c r="N9" s="71" t="e">
        <f t="shared" si="5"/>
        <v>#DIV/0!</v>
      </c>
      <c r="O9" s="61"/>
      <c r="P9" s="71" t="e">
        <f t="shared" si="6"/>
        <v>#DIV/0!</v>
      </c>
      <c r="Q9" s="57"/>
      <c r="R9" s="62"/>
      <c r="S9" s="57"/>
      <c r="T9" s="62"/>
    </row>
    <row r="10" spans="1:20" s="105" customFormat="1" ht="15" customHeight="1">
      <c r="A10" s="149" t="s">
        <v>59</v>
      </c>
      <c r="B10" s="13">
        <f>C10+E10+G10+I10+K10+M10+O10+I23+K23+M23+O23</f>
        <v>2667758390</v>
      </c>
      <c r="C10" s="88">
        <v>817436630</v>
      </c>
      <c r="D10" s="74">
        <f t="shared" si="0"/>
        <v>0.306413291797388</v>
      </c>
      <c r="E10" s="18">
        <v>35200</v>
      </c>
      <c r="F10" s="60">
        <f t="shared" si="1"/>
        <v>1.3194598180984448E-05</v>
      </c>
      <c r="G10" s="61">
        <v>524091696</v>
      </c>
      <c r="H10" s="74">
        <f t="shared" si="2"/>
        <v>0.19645395848609815</v>
      </c>
      <c r="I10" s="81">
        <v>706555955</v>
      </c>
      <c r="J10" s="71">
        <f t="shared" si="3"/>
        <v>0.264850054505873</v>
      </c>
      <c r="K10" s="73">
        <v>101757244</v>
      </c>
      <c r="L10" s="71">
        <f t="shared" si="4"/>
        <v>0.03814335075523837</v>
      </c>
      <c r="M10" s="61">
        <v>199085687</v>
      </c>
      <c r="N10" s="71">
        <f t="shared" si="5"/>
        <v>0.07462658078267725</v>
      </c>
      <c r="O10" s="61"/>
      <c r="P10" s="71">
        <f t="shared" si="6"/>
        <v>0</v>
      </c>
      <c r="Q10" s="57"/>
      <c r="R10" s="62"/>
      <c r="S10" s="57"/>
      <c r="T10" s="62"/>
    </row>
    <row r="11" spans="1:20" s="105" customFormat="1" ht="15" customHeight="1">
      <c r="A11" s="149" t="s">
        <v>57</v>
      </c>
      <c r="B11" s="13">
        <f>C11+E11+G11+I11+K11+M11+O11+I24+K24+M24+O24</f>
        <v>2819836243</v>
      </c>
      <c r="C11" s="88">
        <v>663878510</v>
      </c>
      <c r="D11" s="74">
        <f t="shared" si="0"/>
        <v>0.23543158282613788</v>
      </c>
      <c r="E11" s="18">
        <v>86600</v>
      </c>
      <c r="F11" s="60">
        <f t="shared" si="1"/>
        <v>3.0711003241758104E-05</v>
      </c>
      <c r="G11" s="61">
        <v>505590928</v>
      </c>
      <c r="H11" s="74">
        <f t="shared" si="2"/>
        <v>0.17929797492853913</v>
      </c>
      <c r="I11" s="81">
        <v>319627613</v>
      </c>
      <c r="J11" s="71">
        <f t="shared" si="3"/>
        <v>0.11334970737873447</v>
      </c>
      <c r="K11" s="73">
        <v>104315231</v>
      </c>
      <c r="L11" s="71">
        <f t="shared" si="4"/>
        <v>0.03699336486611716</v>
      </c>
      <c r="M11" s="61">
        <v>272919050</v>
      </c>
      <c r="N11" s="71">
        <f t="shared" si="5"/>
        <v>0.09678542528045661</v>
      </c>
      <c r="O11" s="61">
        <v>602349326</v>
      </c>
      <c r="P11" s="71">
        <f t="shared" si="6"/>
        <v>0.21361145616000937</v>
      </c>
      <c r="Q11" s="57"/>
      <c r="R11" s="62"/>
      <c r="S11" s="57"/>
      <c r="T11" s="62"/>
    </row>
    <row r="12" spans="1:20" s="105" customFormat="1" ht="15" customHeight="1">
      <c r="A12" s="149" t="s">
        <v>80</v>
      </c>
      <c r="B12" s="13">
        <f>C12+E12+G12+I12+K12+M12+O12+I25+K25+M25+O25</f>
        <v>2991943302</v>
      </c>
      <c r="C12" s="88">
        <v>641671072</v>
      </c>
      <c r="D12" s="74">
        <f t="shared" si="0"/>
        <v>0.21446632079259903</v>
      </c>
      <c r="E12" s="18">
        <v>73900</v>
      </c>
      <c r="F12" s="60">
        <f t="shared" si="1"/>
        <v>2.4699665916329588E-05</v>
      </c>
      <c r="G12" s="61">
        <v>581565531</v>
      </c>
      <c r="H12" s="74">
        <f t="shared" si="2"/>
        <v>0.1943771897720273</v>
      </c>
      <c r="I12" s="81">
        <v>228304652</v>
      </c>
      <c r="J12" s="71">
        <f t="shared" si="3"/>
        <v>0.07630647674619605</v>
      </c>
      <c r="K12" s="73">
        <v>130621609</v>
      </c>
      <c r="L12" s="71">
        <f t="shared" si="4"/>
        <v>0.04365778218881502</v>
      </c>
      <c r="M12" s="61">
        <v>328413143</v>
      </c>
      <c r="N12" s="71">
        <f t="shared" si="5"/>
        <v>0.10976583105049763</v>
      </c>
      <c r="O12" s="61">
        <v>638312023</v>
      </c>
      <c r="P12" s="71">
        <f t="shared" si="6"/>
        <v>0.21334362271280768</v>
      </c>
      <c r="Q12" s="57"/>
      <c r="R12" s="62"/>
      <c r="S12" s="57"/>
      <c r="T12" s="62"/>
    </row>
    <row r="13" spans="1:20" s="105" customFormat="1" ht="15" customHeight="1">
      <c r="A13" s="149" t="s">
        <v>79</v>
      </c>
      <c r="B13" s="13">
        <f>C13+E13+G13+I13+K13+M13+O13+I26+K26+M26+O26</f>
        <v>2936000000</v>
      </c>
      <c r="C13" s="88">
        <v>670131000</v>
      </c>
      <c r="D13" s="74">
        <f t="shared" si="0"/>
        <v>0.22824625340599455</v>
      </c>
      <c r="E13" s="18">
        <v>100000</v>
      </c>
      <c r="F13" s="60">
        <f t="shared" si="1"/>
        <v>3.4059945504087195E-05</v>
      </c>
      <c r="G13" s="61">
        <v>572645000</v>
      </c>
      <c r="H13" s="74">
        <f t="shared" si="2"/>
        <v>0.1950425749318801</v>
      </c>
      <c r="I13" s="81">
        <v>179081000</v>
      </c>
      <c r="J13" s="71">
        <f t="shared" si="3"/>
        <v>0.06099489100817439</v>
      </c>
      <c r="K13" s="73">
        <v>108969000</v>
      </c>
      <c r="L13" s="71">
        <f t="shared" si="4"/>
        <v>0.037114782016348775</v>
      </c>
      <c r="M13" s="61">
        <v>290964000</v>
      </c>
      <c r="N13" s="71">
        <f t="shared" si="5"/>
        <v>0.09910217983651226</v>
      </c>
      <c r="O13" s="61">
        <v>940214000</v>
      </c>
      <c r="P13" s="71">
        <f t="shared" si="6"/>
        <v>0.3202363760217984</v>
      </c>
      <c r="Q13" s="57"/>
      <c r="R13" s="62"/>
      <c r="S13" s="57"/>
      <c r="T13" s="62"/>
    </row>
    <row r="14" spans="1:20" s="105" customFormat="1" ht="15" customHeight="1">
      <c r="A14" s="120"/>
      <c r="B14" s="24"/>
      <c r="C14" s="57"/>
      <c r="D14" s="92"/>
      <c r="E14" s="24"/>
      <c r="F14" s="62"/>
      <c r="G14" s="132"/>
      <c r="H14" s="214"/>
      <c r="I14" s="132"/>
      <c r="J14" s="214"/>
      <c r="K14" s="132"/>
      <c r="L14" s="214"/>
      <c r="M14" s="73"/>
      <c r="N14" s="214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24"/>
      <c r="F15" s="62"/>
      <c r="I15" s="30"/>
      <c r="J15" s="5"/>
      <c r="K15" s="8"/>
      <c r="L15" s="8"/>
      <c r="M15" s="5"/>
      <c r="N15" s="5"/>
      <c r="O15" s="8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E16" s="182"/>
      <c r="F16" s="183"/>
      <c r="I16" s="185" t="s">
        <v>33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E17" s="24"/>
      <c r="F17" s="62"/>
      <c r="H17" s="105">
        <v>2001</v>
      </c>
      <c r="I17" s="69">
        <v>0</v>
      </c>
      <c r="J17" s="70">
        <f aca="true" t="shared" si="7" ref="J17:J26">I17/B4</f>
        <v>0</v>
      </c>
      <c r="K17" s="24">
        <v>155787178</v>
      </c>
      <c r="L17" s="71">
        <f aca="true" t="shared" si="8" ref="L17:L26">K17/B4</f>
        <v>0.08639533575148307</v>
      </c>
      <c r="M17" s="24">
        <v>86861477</v>
      </c>
      <c r="N17" s="71">
        <f aca="true" t="shared" si="9" ref="N17:N26">M17/B4</f>
        <v>0.04817101487828944</v>
      </c>
      <c r="O17" s="24">
        <v>0</v>
      </c>
      <c r="P17" s="71">
        <f aca="true" t="shared" si="10" ref="P17:P26">O17/B4</f>
        <v>0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E18" s="24"/>
      <c r="F18" s="62"/>
      <c r="H18" s="105">
        <v>2002</v>
      </c>
      <c r="I18" s="61">
        <v>0</v>
      </c>
      <c r="J18" s="72">
        <f t="shared" si="7"/>
        <v>0</v>
      </c>
      <c r="K18" s="73">
        <v>151764100</v>
      </c>
      <c r="L18" s="71">
        <f t="shared" si="8"/>
        <v>0.08442367852855524</v>
      </c>
      <c r="M18" s="73">
        <v>103311490</v>
      </c>
      <c r="N18" s="71">
        <f t="shared" si="9"/>
        <v>0.05747035049834611</v>
      </c>
      <c r="O18" s="73">
        <v>0</v>
      </c>
      <c r="P18" s="71">
        <f t="shared" si="10"/>
        <v>0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E19" s="24"/>
      <c r="F19" s="62"/>
      <c r="H19" s="105">
        <v>2003</v>
      </c>
      <c r="I19" s="61">
        <v>0</v>
      </c>
      <c r="J19" s="72">
        <f t="shared" si="7"/>
        <v>0</v>
      </c>
      <c r="K19" s="73">
        <v>207487183</v>
      </c>
      <c r="L19" s="71">
        <f t="shared" si="8"/>
        <v>0.1048002947584548</v>
      </c>
      <c r="M19" s="73">
        <v>78595900</v>
      </c>
      <c r="N19" s="71">
        <f t="shared" si="9"/>
        <v>0.03969822794695727</v>
      </c>
      <c r="O19" s="73">
        <v>0</v>
      </c>
      <c r="P19" s="71">
        <f t="shared" si="10"/>
        <v>0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E20" s="24"/>
      <c r="F20" s="62"/>
      <c r="H20" s="105">
        <v>2004</v>
      </c>
      <c r="I20" s="61">
        <v>0</v>
      </c>
      <c r="J20" s="72">
        <f t="shared" si="7"/>
        <v>0</v>
      </c>
      <c r="K20" s="73">
        <v>193318000</v>
      </c>
      <c r="L20" s="71">
        <f t="shared" si="8"/>
        <v>0.09331929927595436</v>
      </c>
      <c r="M20" s="73">
        <v>0</v>
      </c>
      <c r="N20" s="71">
        <f t="shared" si="9"/>
        <v>0</v>
      </c>
      <c r="O20" s="73">
        <v>0</v>
      </c>
      <c r="P20" s="71">
        <f t="shared" si="10"/>
        <v>0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F21" s="62"/>
      <c r="H21" s="105">
        <v>2005</v>
      </c>
      <c r="I21" s="61">
        <v>19587</v>
      </c>
      <c r="J21" s="72">
        <f t="shared" si="7"/>
        <v>8.578840300516264E-06</v>
      </c>
      <c r="K21" s="73">
        <v>181776928</v>
      </c>
      <c r="L21" s="71">
        <f t="shared" si="8"/>
        <v>0.07961582864300011</v>
      </c>
      <c r="M21" s="73">
        <v>147143272</v>
      </c>
      <c r="N21" s="71">
        <f t="shared" si="9"/>
        <v>0.06444675712377732</v>
      </c>
      <c r="O21" s="73">
        <v>1263302</v>
      </c>
      <c r="P21" s="71">
        <f t="shared" si="10"/>
        <v>0.0005533091391904221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F22" s="62"/>
      <c r="H22" s="105">
        <v>2006</v>
      </c>
      <c r="I22" s="61"/>
      <c r="J22" s="72" t="e">
        <f t="shared" si="7"/>
        <v>#DIV/0!</v>
      </c>
      <c r="K22" s="73"/>
      <c r="L22" s="71" t="e">
        <f t="shared" si="8"/>
        <v>#DIV/0!</v>
      </c>
      <c r="M22" s="73"/>
      <c r="N22" s="71" t="e">
        <f t="shared" si="9"/>
        <v>#DIV/0!</v>
      </c>
      <c r="O22" s="73"/>
      <c r="P22" s="71" t="e">
        <f t="shared" si="10"/>
        <v>#DIV/0!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F23" s="62"/>
      <c r="H23" s="105">
        <v>2007</v>
      </c>
      <c r="I23" s="61">
        <v>301541</v>
      </c>
      <c r="J23" s="72">
        <f t="shared" si="7"/>
        <v>0.00011303160028671112</v>
      </c>
      <c r="K23" s="73">
        <v>256695000</v>
      </c>
      <c r="L23" s="71">
        <f t="shared" si="8"/>
        <v>0.09622123238828986</v>
      </c>
      <c r="M23" s="73">
        <v>61608211</v>
      </c>
      <c r="N23" s="71">
        <f t="shared" si="9"/>
        <v>0.023093624681656422</v>
      </c>
      <c r="O23" s="73">
        <v>191226</v>
      </c>
      <c r="P23" s="71">
        <f t="shared" si="10"/>
        <v>7.168040431127648E-05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F24" s="62"/>
      <c r="H24" s="105">
        <v>2008</v>
      </c>
      <c r="I24" s="61">
        <v>0</v>
      </c>
      <c r="J24" s="72">
        <f t="shared" si="7"/>
        <v>0</v>
      </c>
      <c r="K24" s="73">
        <v>243135000</v>
      </c>
      <c r="L24" s="71">
        <f t="shared" si="8"/>
        <v>0.0862230920691092</v>
      </c>
      <c r="M24" s="73">
        <v>100015006</v>
      </c>
      <c r="N24" s="71">
        <f t="shared" si="9"/>
        <v>0.03546837382783437</v>
      </c>
      <c r="O24" s="73">
        <v>7918979</v>
      </c>
      <c r="P24" s="71">
        <f t="shared" si="10"/>
        <v>0.002808311659820027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F25" s="62"/>
      <c r="H25" s="105">
        <v>2009</v>
      </c>
      <c r="I25" s="61">
        <v>373546</v>
      </c>
      <c r="J25" s="72">
        <f t="shared" si="7"/>
        <v>0.00012485062793479365</v>
      </c>
      <c r="K25" s="73">
        <v>278717605</v>
      </c>
      <c r="L25" s="71">
        <f t="shared" si="8"/>
        <v>0.0931560450405888</v>
      </c>
      <c r="M25" s="73">
        <v>159906774</v>
      </c>
      <c r="N25" s="71">
        <f t="shared" si="9"/>
        <v>0.05344579019699618</v>
      </c>
      <c r="O25" s="73">
        <v>3983447</v>
      </c>
      <c r="P25" s="71">
        <f t="shared" si="10"/>
        <v>0.0013313912056211819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F26" s="62"/>
      <c r="H26" s="105">
        <v>2010</v>
      </c>
      <c r="I26" s="61">
        <v>496000</v>
      </c>
      <c r="J26" s="72">
        <f t="shared" si="7"/>
        <v>0.00016893732970027248</v>
      </c>
      <c r="K26" s="73">
        <v>171300000</v>
      </c>
      <c r="L26" s="71">
        <f t="shared" si="8"/>
        <v>0.058344686648501363</v>
      </c>
      <c r="M26" s="73">
        <v>0</v>
      </c>
      <c r="N26" s="71">
        <f t="shared" si="9"/>
        <v>0</v>
      </c>
      <c r="O26" s="73">
        <v>2100000</v>
      </c>
      <c r="P26" s="71">
        <f t="shared" si="10"/>
        <v>0.0007152588555858311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1699878192</v>
      </c>
      <c r="C30" s="22">
        <v>65033918</v>
      </c>
      <c r="D30" s="71">
        <f aca="true" t="shared" si="11" ref="D30:D39">C30/B30</f>
        <v>0.03825798713464523</v>
      </c>
      <c r="E30" s="24">
        <v>990478373</v>
      </c>
      <c r="F30" s="60">
        <f aca="true" t="shared" si="12" ref="F30:F39">E30/B30</f>
        <v>0.5826760868286968</v>
      </c>
      <c r="G30" s="24">
        <v>457229295</v>
      </c>
      <c r="H30" s="60">
        <f aca="true" t="shared" si="13" ref="H30:H39">G30/B30</f>
        <v>0.2689776815490789</v>
      </c>
      <c r="I30" s="24">
        <v>73280500</v>
      </c>
      <c r="J30" s="71">
        <f aca="true" t="shared" si="14" ref="J30:J39">I30/B30</f>
        <v>0.043109265325523984</v>
      </c>
      <c r="K30" s="24">
        <v>12965297</v>
      </c>
      <c r="L30" s="71">
        <f aca="true" t="shared" si="15" ref="L30:L39">K30/B30</f>
        <v>0.007627191795869571</v>
      </c>
      <c r="M30" s="24">
        <v>28305385</v>
      </c>
      <c r="N30" s="71">
        <f aca="true" t="shared" si="16" ref="N30:N39">M30/B30</f>
        <v>0.016651419574185585</v>
      </c>
      <c r="O30" s="24"/>
      <c r="P30" s="71">
        <f>O30/B30</f>
        <v>0</v>
      </c>
    </row>
    <row r="31" spans="1:16" s="105" customFormat="1" ht="15" customHeight="1">
      <c r="A31" s="149" t="s">
        <v>10</v>
      </c>
      <c r="B31" s="73">
        <v>1719052611</v>
      </c>
      <c r="C31" s="88">
        <v>49240565</v>
      </c>
      <c r="D31" s="71">
        <f t="shared" si="11"/>
        <v>0.028644012803864093</v>
      </c>
      <c r="E31" s="73">
        <v>925375932</v>
      </c>
      <c r="F31" s="60">
        <f t="shared" si="12"/>
        <v>0.5383057656750215</v>
      </c>
      <c r="G31" s="73">
        <v>565258634</v>
      </c>
      <c r="H31" s="60">
        <f t="shared" si="13"/>
        <v>0.32881985716026463</v>
      </c>
      <c r="I31" s="73">
        <v>80923214</v>
      </c>
      <c r="J31" s="71">
        <f t="shared" si="14"/>
        <v>0.04707430911781443</v>
      </c>
      <c r="K31" s="73">
        <v>11905296</v>
      </c>
      <c r="L31" s="71">
        <f t="shared" si="15"/>
        <v>0.0069254983377585524</v>
      </c>
      <c r="M31" s="73">
        <v>17245348</v>
      </c>
      <c r="N31" s="71">
        <f t="shared" si="16"/>
        <v>0.010031890757530748</v>
      </c>
      <c r="O31" s="73"/>
      <c r="P31" s="71">
        <f aca="true" t="shared" si="17" ref="P31:P39">O31/B31</f>
        <v>0</v>
      </c>
    </row>
    <row r="32" spans="1:16" s="105" customFormat="1" ht="15" customHeight="1">
      <c r="A32" s="149" t="s">
        <v>11</v>
      </c>
      <c r="B32" s="73">
        <v>1910466884</v>
      </c>
      <c r="C32" s="88">
        <v>40640911</v>
      </c>
      <c r="D32" s="71">
        <f t="shared" si="11"/>
        <v>0.021272763919837723</v>
      </c>
      <c r="E32" s="73">
        <v>1171408693</v>
      </c>
      <c r="F32" s="60">
        <f t="shared" si="12"/>
        <v>0.6131531003287467</v>
      </c>
      <c r="G32" s="73">
        <v>559853036</v>
      </c>
      <c r="H32" s="80">
        <f t="shared" si="13"/>
        <v>0.2930451402684455</v>
      </c>
      <c r="I32" s="81">
        <v>86658603</v>
      </c>
      <c r="J32" s="71">
        <f t="shared" si="14"/>
        <v>0.04535990847355614</v>
      </c>
      <c r="K32" s="73">
        <v>29687171</v>
      </c>
      <c r="L32" s="71">
        <f t="shared" si="15"/>
        <v>0.01553922302900279</v>
      </c>
      <c r="M32" s="73">
        <v>20581984</v>
      </c>
      <c r="N32" s="71">
        <f t="shared" si="16"/>
        <v>0.01077327441389976</v>
      </c>
      <c r="O32" s="73"/>
      <c r="P32" s="71">
        <f t="shared" si="17"/>
        <v>0</v>
      </c>
    </row>
    <row r="33" spans="1:16" s="105" customFormat="1" ht="15" customHeight="1">
      <c r="A33" s="149" t="s">
        <v>41</v>
      </c>
      <c r="B33" s="73">
        <v>1924432526</v>
      </c>
      <c r="C33" s="88">
        <v>40225617</v>
      </c>
      <c r="D33" s="71">
        <f t="shared" si="11"/>
        <v>0.020902586324297034</v>
      </c>
      <c r="E33" s="73">
        <v>1224632463</v>
      </c>
      <c r="F33" s="80">
        <f t="shared" si="12"/>
        <v>0.6363603017796842</v>
      </c>
      <c r="G33" s="81">
        <v>481404256</v>
      </c>
      <c r="H33" s="80">
        <f t="shared" si="13"/>
        <v>0.2501538762705365</v>
      </c>
      <c r="I33" s="81">
        <v>109180111</v>
      </c>
      <c r="J33" s="71">
        <f t="shared" si="14"/>
        <v>0.056733665392225865</v>
      </c>
      <c r="K33" s="73">
        <v>29210202</v>
      </c>
      <c r="L33" s="71">
        <f t="shared" si="15"/>
        <v>0.01517860543581355</v>
      </c>
      <c r="M33" s="73">
        <v>20108045</v>
      </c>
      <c r="N33" s="71">
        <f t="shared" si="16"/>
        <v>0.010448817887003433</v>
      </c>
      <c r="O33" s="73"/>
      <c r="P33" s="71">
        <f t="shared" si="17"/>
        <v>0</v>
      </c>
    </row>
    <row r="34" spans="1:16" s="105" customFormat="1" ht="15" customHeight="1">
      <c r="A34" s="149" t="s">
        <v>45</v>
      </c>
      <c r="B34" s="73">
        <v>2130523517</v>
      </c>
      <c r="C34" s="88">
        <v>48160747</v>
      </c>
      <c r="D34" s="71">
        <f t="shared" si="11"/>
        <v>0.02260512339606341</v>
      </c>
      <c r="E34" s="73">
        <v>1354700933</v>
      </c>
      <c r="F34" s="80">
        <f t="shared" si="12"/>
        <v>0.6358535459432809</v>
      </c>
      <c r="G34" s="81">
        <v>481092104</v>
      </c>
      <c r="H34" s="80">
        <f t="shared" si="13"/>
        <v>0.22580933754602625</v>
      </c>
      <c r="I34" s="81">
        <v>131481986</v>
      </c>
      <c r="J34" s="71">
        <f t="shared" si="14"/>
        <v>0.061713463827491745</v>
      </c>
      <c r="K34" s="73">
        <v>31261690</v>
      </c>
      <c r="L34" s="71">
        <f t="shared" si="15"/>
        <v>0.014673243336933324</v>
      </c>
      <c r="M34" s="73">
        <v>20522926</v>
      </c>
      <c r="N34" s="71">
        <f t="shared" si="16"/>
        <v>0.009632808948712487</v>
      </c>
      <c r="O34" s="73"/>
      <c r="P34" s="71">
        <f t="shared" si="17"/>
        <v>0</v>
      </c>
    </row>
    <row r="35" spans="1:16" s="105" customFormat="1" ht="15" customHeight="1">
      <c r="A35" s="149" t="s">
        <v>48</v>
      </c>
      <c r="B35" s="73">
        <f>C35+E35+G35+I35+K35+M35+O35+G48+I48+K48+M48+O48</f>
        <v>0</v>
      </c>
      <c r="C35" s="88"/>
      <c r="D35" s="71" t="e">
        <f t="shared" si="11"/>
        <v>#DIV/0!</v>
      </c>
      <c r="E35" s="73"/>
      <c r="F35" s="80" t="e">
        <f t="shared" si="12"/>
        <v>#DIV/0!</v>
      </c>
      <c r="G35" s="81"/>
      <c r="H35" s="80" t="e">
        <f t="shared" si="13"/>
        <v>#DIV/0!</v>
      </c>
      <c r="I35" s="81"/>
      <c r="J35" s="71" t="e">
        <f t="shared" si="14"/>
        <v>#DIV/0!</v>
      </c>
      <c r="K35" s="73"/>
      <c r="L35" s="71" t="e">
        <f t="shared" si="15"/>
        <v>#DIV/0!</v>
      </c>
      <c r="M35" s="73"/>
      <c r="N35" s="71" t="e">
        <f t="shared" si="16"/>
        <v>#DIV/0!</v>
      </c>
      <c r="O35" s="73"/>
      <c r="P35" s="71" t="e">
        <f t="shared" si="17"/>
        <v>#DIV/0!</v>
      </c>
    </row>
    <row r="36" spans="1:16" s="105" customFormat="1" ht="15" customHeight="1">
      <c r="A36" s="149" t="s">
        <v>59</v>
      </c>
      <c r="B36" s="73">
        <f>C36+E36+G36+I36+K36+M36+O36+G49+I49+K49+M49+O49</f>
        <v>2567743384</v>
      </c>
      <c r="C36" s="88">
        <v>96252591</v>
      </c>
      <c r="D36" s="71">
        <f t="shared" si="11"/>
        <v>0.037485284393979766</v>
      </c>
      <c r="E36" s="73">
        <v>1647863436</v>
      </c>
      <c r="F36" s="80">
        <f t="shared" si="12"/>
        <v>0.6417554987262699</v>
      </c>
      <c r="G36" s="81">
        <v>426037605</v>
      </c>
      <c r="H36" s="80">
        <f t="shared" si="13"/>
        <v>0.16591907417801374</v>
      </c>
      <c r="I36" s="81">
        <v>135226866</v>
      </c>
      <c r="J36" s="71">
        <f t="shared" si="14"/>
        <v>0.0526636995124276</v>
      </c>
      <c r="K36" s="73">
        <v>174887924</v>
      </c>
      <c r="L36" s="71">
        <f t="shared" si="15"/>
        <v>0.06810958022119862</v>
      </c>
      <c r="M36" s="73">
        <v>22298999</v>
      </c>
      <c r="N36" s="71">
        <f t="shared" si="16"/>
        <v>0.008684278631170255</v>
      </c>
      <c r="O36" s="73"/>
      <c r="P36" s="71">
        <f t="shared" si="17"/>
        <v>0</v>
      </c>
    </row>
    <row r="37" spans="1:16" s="105" customFormat="1" ht="15" customHeight="1">
      <c r="A37" s="149" t="s">
        <v>57</v>
      </c>
      <c r="B37" s="73">
        <f>C37+E37+G37+I37+K37+M37+O37+G50+I50+K50+M50+O50</f>
        <v>2659929469</v>
      </c>
      <c r="C37" s="88">
        <v>59770272</v>
      </c>
      <c r="D37" s="71">
        <f t="shared" si="11"/>
        <v>0.022470622885527345</v>
      </c>
      <c r="E37" s="73">
        <v>1865395758</v>
      </c>
      <c r="F37" s="80">
        <f t="shared" si="12"/>
        <v>0.7012951958840079</v>
      </c>
      <c r="G37" s="81">
        <v>97887413</v>
      </c>
      <c r="H37" s="80">
        <f t="shared" si="13"/>
        <v>0.03680075511054839</v>
      </c>
      <c r="I37" s="81">
        <v>124549836</v>
      </c>
      <c r="J37" s="71">
        <f t="shared" si="14"/>
        <v>0.04682448818720915</v>
      </c>
      <c r="K37" s="73">
        <v>202982168</v>
      </c>
      <c r="L37" s="71">
        <f t="shared" si="15"/>
        <v>0.07631110913490165</v>
      </c>
      <c r="M37" s="73">
        <v>15146533</v>
      </c>
      <c r="N37" s="71">
        <f t="shared" si="16"/>
        <v>0.00569433632602835</v>
      </c>
      <c r="O37" s="73">
        <v>361015</v>
      </c>
      <c r="P37" s="71">
        <f t="shared" si="17"/>
        <v>0.000135723523577384</v>
      </c>
    </row>
    <row r="38" spans="1:16" s="105" customFormat="1" ht="15" customHeight="1">
      <c r="A38" s="149" t="s">
        <v>80</v>
      </c>
      <c r="B38" s="73">
        <f>C38+E38+G38+I38+K38+M38+O38+G51+I51+K51+M51+O51</f>
        <v>2905248498</v>
      </c>
      <c r="C38" s="88">
        <v>47700768</v>
      </c>
      <c r="D38" s="71">
        <f t="shared" si="11"/>
        <v>0.016418825457731982</v>
      </c>
      <c r="E38" s="73">
        <v>1943872057</v>
      </c>
      <c r="F38" s="80">
        <f t="shared" si="12"/>
        <v>0.6690897726436067</v>
      </c>
      <c r="G38" s="81">
        <v>91053318</v>
      </c>
      <c r="H38" s="80">
        <f t="shared" si="13"/>
        <v>0.031340974124134974</v>
      </c>
      <c r="I38" s="81">
        <v>117844432</v>
      </c>
      <c r="J38" s="71">
        <f t="shared" si="14"/>
        <v>0.04056259975046032</v>
      </c>
      <c r="K38" s="73">
        <v>229373504</v>
      </c>
      <c r="L38" s="71">
        <f t="shared" si="15"/>
        <v>0.07895142331470194</v>
      </c>
      <c r="M38" s="73">
        <v>27389156</v>
      </c>
      <c r="N38" s="71">
        <f t="shared" si="16"/>
        <v>0.009427474454889125</v>
      </c>
      <c r="O38" s="73">
        <v>851633</v>
      </c>
      <c r="P38" s="71">
        <f t="shared" si="17"/>
        <v>0.00029313602625946524</v>
      </c>
    </row>
    <row r="39" spans="1:16" s="105" customFormat="1" ht="15" customHeight="1">
      <c r="A39" s="149" t="s">
        <v>79</v>
      </c>
      <c r="B39" s="73">
        <f>C39+E39+G39+I39+K39+M39+O39+G52+I52+K52+M52+O52</f>
        <v>2936000000</v>
      </c>
      <c r="C39" s="88">
        <v>46638000</v>
      </c>
      <c r="D39" s="71">
        <f t="shared" si="11"/>
        <v>0.015884877384196184</v>
      </c>
      <c r="E39" s="73">
        <v>2071720000</v>
      </c>
      <c r="F39" s="80">
        <f t="shared" si="12"/>
        <v>0.7056267029972753</v>
      </c>
      <c r="G39" s="81">
        <v>19229000</v>
      </c>
      <c r="H39" s="80">
        <f t="shared" si="13"/>
        <v>0.006549386920980927</v>
      </c>
      <c r="I39" s="81">
        <v>123246000</v>
      </c>
      <c r="J39" s="71">
        <f t="shared" si="14"/>
        <v>0.0419775204359673</v>
      </c>
      <c r="K39" s="73">
        <v>319479000</v>
      </c>
      <c r="L39" s="71">
        <f t="shared" si="15"/>
        <v>0.10881437329700272</v>
      </c>
      <c r="M39" s="73">
        <v>39055000</v>
      </c>
      <c r="N39" s="71">
        <f t="shared" si="16"/>
        <v>0.013302111716621254</v>
      </c>
      <c r="O39" s="73">
        <v>554000</v>
      </c>
      <c r="P39" s="71">
        <f t="shared" si="17"/>
        <v>0.00018869209809264305</v>
      </c>
    </row>
    <row r="40" spans="1:15" s="105" customFormat="1" ht="15" customHeight="1">
      <c r="A40" s="120"/>
      <c r="B40" s="57"/>
      <c r="C40" s="57"/>
      <c r="D40" s="92"/>
      <c r="E40" s="57"/>
      <c r="F40" s="62"/>
      <c r="G40" s="57"/>
      <c r="H40" s="62"/>
      <c r="I40" s="73"/>
      <c r="J40" s="213"/>
      <c r="K40" s="132"/>
      <c r="L40" s="214"/>
      <c r="M40" s="132"/>
      <c r="N40" s="214"/>
      <c r="O40" s="44"/>
    </row>
    <row r="41" spans="1:16" s="105" customFormat="1" ht="15" customHeight="1" thickBot="1">
      <c r="A41" s="153"/>
      <c r="G41" s="34"/>
      <c r="H41" s="8"/>
      <c r="J41" s="44"/>
      <c r="K41" s="5"/>
      <c r="L41" s="5"/>
      <c r="M41" s="8"/>
      <c r="N41" s="8"/>
      <c r="O41" s="8"/>
      <c r="P41" s="101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34</v>
      </c>
      <c r="J42" s="109" t="s">
        <v>2</v>
      </c>
      <c r="K42" s="96" t="s">
        <v>19</v>
      </c>
      <c r="L42" s="102" t="s">
        <v>2</v>
      </c>
      <c r="M42" s="96" t="s">
        <v>26</v>
      </c>
      <c r="N42" s="109" t="s">
        <v>2</v>
      </c>
      <c r="O42" s="96" t="s">
        <v>30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8" ref="B43:B52">B4-B30</f>
        <v>103311490</v>
      </c>
      <c r="C43" s="71">
        <f aca="true" t="shared" si="19" ref="C43:C52">B43/B30</f>
        <v>0.06077581940059385</v>
      </c>
      <c r="D43" s="105">
        <v>2001</v>
      </c>
      <c r="E43" s="61">
        <v>167617994</v>
      </c>
      <c r="F43" s="105">
        <v>2001</v>
      </c>
      <c r="G43" s="83"/>
      <c r="H43" s="74">
        <f>G43/B30</f>
        <v>0</v>
      </c>
      <c r="I43" s="83">
        <v>0</v>
      </c>
      <c r="J43" s="74">
        <f aca="true" t="shared" si="20" ref="J43:J52">I43/B30</f>
        <v>0</v>
      </c>
      <c r="K43" s="83">
        <v>0</v>
      </c>
      <c r="L43" s="74">
        <f aca="true" t="shared" si="21" ref="L43:L52">K43/B30</f>
        <v>0</v>
      </c>
      <c r="M43" s="170">
        <v>1814424</v>
      </c>
      <c r="N43" s="71">
        <f aca="true" t="shared" si="22" ref="N43:N52">M43/B30</f>
        <v>0.0010673847152925884</v>
      </c>
      <c r="O43" s="170"/>
      <c r="P43" s="71">
        <f>O43/B30</f>
        <v>0</v>
      </c>
    </row>
    <row r="44" spans="1:16" s="105" customFormat="1" ht="15" customHeight="1">
      <c r="A44" s="65" t="s">
        <v>21</v>
      </c>
      <c r="B44" s="103">
        <f t="shared" si="18"/>
        <v>78595900</v>
      </c>
      <c r="C44" s="71">
        <f t="shared" si="19"/>
        <v>0.04572047388024938</v>
      </c>
      <c r="D44" s="105">
        <v>2002</v>
      </c>
      <c r="E44" s="61">
        <v>226462994</v>
      </c>
      <c r="F44" s="105">
        <v>2002</v>
      </c>
      <c r="G44" s="81"/>
      <c r="H44" s="74">
        <f aca="true" t="shared" si="23" ref="H44:H52">G44/B31</f>
        <v>0</v>
      </c>
      <c r="I44" s="81">
        <v>0</v>
      </c>
      <c r="J44" s="74">
        <f t="shared" si="20"/>
        <v>0</v>
      </c>
      <c r="K44" s="81">
        <v>0</v>
      </c>
      <c r="L44" s="74">
        <f t="shared" si="21"/>
        <v>0</v>
      </c>
      <c r="M44" s="61">
        <v>10256622</v>
      </c>
      <c r="N44" s="71">
        <f t="shared" si="22"/>
        <v>0.005966438685104327</v>
      </c>
      <c r="O44" s="61"/>
      <c r="P44" s="71">
        <f aca="true" t="shared" si="24" ref="P44:P52">O44/B31</f>
        <v>0</v>
      </c>
    </row>
    <row r="45" spans="1:16" s="105" customFormat="1" ht="15" customHeight="1">
      <c r="A45" s="65" t="s">
        <v>22</v>
      </c>
      <c r="B45" s="103">
        <f t="shared" si="18"/>
        <v>69367080</v>
      </c>
      <c r="C45" s="71">
        <f t="shared" si="19"/>
        <v>0.036308967499485846</v>
      </c>
      <c r="D45" s="105">
        <v>2003</v>
      </c>
      <c r="E45" s="61">
        <v>187548583</v>
      </c>
      <c r="F45" s="105">
        <v>2003</v>
      </c>
      <c r="G45" s="81"/>
      <c r="H45" s="74">
        <f t="shared" si="23"/>
        <v>0</v>
      </c>
      <c r="I45" s="81">
        <v>0</v>
      </c>
      <c r="J45" s="74">
        <f t="shared" si="20"/>
        <v>0</v>
      </c>
      <c r="K45" s="81">
        <v>0</v>
      </c>
      <c r="L45" s="74">
        <f t="shared" si="21"/>
        <v>0</v>
      </c>
      <c r="M45" s="61">
        <v>1636486</v>
      </c>
      <c r="N45" s="71">
        <f t="shared" si="22"/>
        <v>0.0008565895665114287</v>
      </c>
      <c r="O45" s="61"/>
      <c r="P45" s="71">
        <f t="shared" si="24"/>
        <v>0</v>
      </c>
    </row>
    <row r="46" spans="1:16" s="105" customFormat="1" ht="15" customHeight="1">
      <c r="A46" s="65" t="s">
        <v>29</v>
      </c>
      <c r="B46" s="103">
        <f t="shared" si="18"/>
        <v>147143252</v>
      </c>
      <c r="C46" s="71">
        <f t="shared" si="19"/>
        <v>0.0764605929342934</v>
      </c>
      <c r="D46" s="105">
        <v>2004</v>
      </c>
      <c r="E46" s="61">
        <v>164346908</v>
      </c>
      <c r="F46" s="105">
        <v>2004</v>
      </c>
      <c r="G46" s="81"/>
      <c r="H46" s="74">
        <f t="shared" si="23"/>
        <v>0</v>
      </c>
      <c r="I46" s="81">
        <v>0</v>
      </c>
      <c r="J46" s="74">
        <f t="shared" si="20"/>
        <v>0</v>
      </c>
      <c r="K46" s="81">
        <v>0</v>
      </c>
      <c r="L46" s="74">
        <f t="shared" si="21"/>
        <v>0</v>
      </c>
      <c r="M46" s="61">
        <v>912690</v>
      </c>
      <c r="N46" s="71">
        <f t="shared" si="22"/>
        <v>0.0004742644845527829</v>
      </c>
      <c r="O46" s="61"/>
      <c r="P46" s="71">
        <f t="shared" si="24"/>
        <v>0</v>
      </c>
    </row>
    <row r="47" spans="1:16" s="105" customFormat="1" ht="15" customHeight="1">
      <c r="A47" s="65" t="s">
        <v>42</v>
      </c>
      <c r="B47" s="103">
        <f t="shared" si="18"/>
        <v>152652217</v>
      </c>
      <c r="C47" s="71">
        <f t="shared" si="19"/>
        <v>0.07165009716248065</v>
      </c>
      <c r="D47" s="105">
        <v>2005</v>
      </c>
      <c r="E47" s="61">
        <v>226955495</v>
      </c>
      <c r="F47" s="105">
        <v>2005</v>
      </c>
      <c r="G47" s="81"/>
      <c r="H47" s="74">
        <f t="shared" si="23"/>
        <v>0</v>
      </c>
      <c r="I47" s="81">
        <v>62589000</v>
      </c>
      <c r="J47" s="74">
        <f t="shared" si="20"/>
        <v>0.0293772866155131</v>
      </c>
      <c r="K47" s="81">
        <v>0</v>
      </c>
      <c r="L47" s="74">
        <f t="shared" si="21"/>
        <v>0</v>
      </c>
      <c r="M47" s="61">
        <v>714131</v>
      </c>
      <c r="N47" s="71">
        <f t="shared" si="22"/>
        <v>0.0003351903859787341</v>
      </c>
      <c r="O47" s="61"/>
      <c r="P47" s="71">
        <f t="shared" si="24"/>
        <v>0</v>
      </c>
    </row>
    <row r="48" spans="1:16" s="105" customFormat="1" ht="15" customHeight="1">
      <c r="A48" s="65" t="s">
        <v>46</v>
      </c>
      <c r="B48" s="103">
        <f t="shared" si="18"/>
        <v>0</v>
      </c>
      <c r="C48" s="71" t="e">
        <f t="shared" si="19"/>
        <v>#DIV/0!</v>
      </c>
      <c r="D48" s="105">
        <v>2006</v>
      </c>
      <c r="E48" s="61">
        <v>201848495</v>
      </c>
      <c r="F48" s="105">
        <v>2006</v>
      </c>
      <c r="G48" s="81"/>
      <c r="H48" s="74" t="e">
        <f t="shared" si="23"/>
        <v>#DIV/0!</v>
      </c>
      <c r="I48" s="81"/>
      <c r="J48" s="74" t="e">
        <f t="shared" si="20"/>
        <v>#DIV/0!</v>
      </c>
      <c r="K48" s="81"/>
      <c r="L48" s="74" t="e">
        <f t="shared" si="21"/>
        <v>#DIV/0!</v>
      </c>
      <c r="M48" s="61"/>
      <c r="N48" s="71" t="e">
        <f t="shared" si="22"/>
        <v>#DIV/0!</v>
      </c>
      <c r="O48" s="61"/>
      <c r="P48" s="71" t="e">
        <f t="shared" si="24"/>
        <v>#DIV/0!</v>
      </c>
    </row>
    <row r="49" spans="1:16" s="105" customFormat="1" ht="15" customHeight="1">
      <c r="A49" s="65" t="s">
        <v>49</v>
      </c>
      <c r="B49" s="103">
        <f t="shared" si="18"/>
        <v>100015006</v>
      </c>
      <c r="C49" s="71">
        <f t="shared" si="19"/>
        <v>0.03895054569051126</v>
      </c>
      <c r="D49" s="105">
        <v>2007</v>
      </c>
      <c r="E49" s="61">
        <v>234140880</v>
      </c>
      <c r="F49" s="105">
        <v>2007</v>
      </c>
      <c r="G49" s="81"/>
      <c r="H49" s="74">
        <f t="shared" si="23"/>
        <v>0</v>
      </c>
      <c r="I49" s="81">
        <v>0</v>
      </c>
      <c r="J49" s="74">
        <f t="shared" si="20"/>
        <v>0</v>
      </c>
      <c r="K49" s="81">
        <v>0</v>
      </c>
      <c r="L49" s="74">
        <f t="shared" si="21"/>
        <v>0</v>
      </c>
      <c r="M49" s="61">
        <v>6683963</v>
      </c>
      <c r="N49" s="71">
        <f t="shared" si="22"/>
        <v>0.0026030494486516025</v>
      </c>
      <c r="O49" s="61">
        <v>58492000</v>
      </c>
      <c r="P49" s="71">
        <f t="shared" si="24"/>
        <v>0.02277953488828851</v>
      </c>
    </row>
    <row r="50" spans="1:16" s="105" customFormat="1" ht="15" customHeight="1">
      <c r="A50" s="65" t="s">
        <v>51</v>
      </c>
      <c r="B50" s="103">
        <f t="shared" si="18"/>
        <v>159906774</v>
      </c>
      <c r="C50" s="71">
        <f t="shared" si="19"/>
        <v>0.0601169225964916</v>
      </c>
      <c r="D50" s="105">
        <v>2008</v>
      </c>
      <c r="E50" s="61">
        <v>184000000</v>
      </c>
      <c r="F50" s="105">
        <v>2008</v>
      </c>
      <c r="G50" s="81">
        <v>268112872</v>
      </c>
      <c r="H50" s="74">
        <f t="shared" si="23"/>
        <v>0.10079698545570721</v>
      </c>
      <c r="I50" s="81">
        <v>0</v>
      </c>
      <c r="J50" s="74">
        <f t="shared" si="20"/>
        <v>0</v>
      </c>
      <c r="K50" s="81">
        <v>0</v>
      </c>
      <c r="L50" s="74">
        <f t="shared" si="21"/>
        <v>0</v>
      </c>
      <c r="M50" s="61">
        <v>17340602</v>
      </c>
      <c r="N50" s="71">
        <f t="shared" si="22"/>
        <v>0.006519196167452965</v>
      </c>
      <c r="O50" s="61">
        <v>8383000</v>
      </c>
      <c r="P50" s="71">
        <f t="shared" si="24"/>
        <v>0.003151587325039708</v>
      </c>
    </row>
    <row r="51" spans="1:16" s="105" customFormat="1" ht="15" customHeight="1">
      <c r="A51" s="65" t="s">
        <v>58</v>
      </c>
      <c r="B51" s="103">
        <f t="shared" si="18"/>
        <v>86694804</v>
      </c>
      <c r="C51" s="71">
        <f t="shared" si="19"/>
        <v>0.02984075340187991</v>
      </c>
      <c r="D51" s="105">
        <v>2009</v>
      </c>
      <c r="E51" s="61">
        <v>184000000</v>
      </c>
      <c r="F51" s="105">
        <v>2009</v>
      </c>
      <c r="G51" s="81">
        <v>299512867</v>
      </c>
      <c r="H51" s="74">
        <f t="shared" si="23"/>
        <v>0.10309371718329342</v>
      </c>
      <c r="I51" s="81">
        <v>0</v>
      </c>
      <c r="J51" s="74">
        <f t="shared" si="20"/>
        <v>0</v>
      </c>
      <c r="K51" s="81">
        <v>0</v>
      </c>
      <c r="L51" s="74">
        <f t="shared" si="21"/>
        <v>0</v>
      </c>
      <c r="M51" s="61">
        <v>27590763</v>
      </c>
      <c r="N51" s="71">
        <f t="shared" si="22"/>
        <v>0.00949686851881818</v>
      </c>
      <c r="O51" s="61">
        <v>120060000</v>
      </c>
      <c r="P51" s="71">
        <f t="shared" si="24"/>
        <v>0.04132520852610385</v>
      </c>
    </row>
    <row r="52" spans="1:16" s="105" customFormat="1" ht="15" customHeight="1">
      <c r="A52" s="65" t="s">
        <v>60</v>
      </c>
      <c r="B52" s="103">
        <f t="shared" si="18"/>
        <v>0</v>
      </c>
      <c r="C52" s="71">
        <f t="shared" si="19"/>
        <v>0</v>
      </c>
      <c r="D52" s="105">
        <v>2010</v>
      </c>
      <c r="E52" s="61">
        <v>55791000</v>
      </c>
      <c r="F52" s="105">
        <v>2010</v>
      </c>
      <c r="G52" s="81">
        <v>292441000</v>
      </c>
      <c r="H52" s="74">
        <f t="shared" si="23"/>
        <v>0.09960524523160763</v>
      </c>
      <c r="I52" s="81">
        <v>21503000</v>
      </c>
      <c r="J52" s="74">
        <f t="shared" si="20"/>
        <v>0.007323910081743869</v>
      </c>
      <c r="K52" s="81">
        <v>535000</v>
      </c>
      <c r="L52" s="74">
        <f t="shared" si="21"/>
        <v>0.0001822207084468665</v>
      </c>
      <c r="M52" s="61">
        <v>1600000</v>
      </c>
      <c r="N52" s="71">
        <f t="shared" si="22"/>
        <v>0.0005449591280653951</v>
      </c>
      <c r="O52" s="61"/>
      <c r="P52" s="71">
        <f t="shared" si="24"/>
        <v>0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  <row r="56" s="105" customFormat="1" ht="15" customHeight="1">
      <c r="A56" s="153"/>
    </row>
    <row r="57" s="105" customFormat="1" ht="15" customHeight="1">
      <c r="A57" s="153"/>
    </row>
    <row r="58" s="105" customFormat="1" ht="15" customHeight="1">
      <c r="A58" s="153"/>
    </row>
  </sheetData>
  <sheetProtection/>
  <printOptions/>
  <pageMargins left="0.7874015748031497" right="0.4724409448818898" top="0.7480314960629921" bottom="0.5118110236220472" header="0.5118110236220472" footer="0.35433070866141736"/>
  <pageSetup fitToHeight="1" fitToWidth="1" horizontalDpi="400" verticalDpi="4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F31">
      <selection activeCell="P52" sqref="P52"/>
    </sheetView>
  </sheetViews>
  <sheetFormatPr defaultColWidth="9.00390625" defaultRowHeight="13.5"/>
  <cols>
    <col min="1" max="1" width="15.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9.25" customHeight="1">
      <c r="B1" s="121" t="s">
        <v>122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17251314699</v>
      </c>
      <c r="C4" s="22">
        <v>6397795950</v>
      </c>
      <c r="D4" s="74">
        <f aca="true" t="shared" si="0" ref="D4:D13">C4/B4</f>
        <v>0.370858456971448</v>
      </c>
      <c r="E4" s="75">
        <v>2010250</v>
      </c>
      <c r="F4" s="80">
        <f aca="true" t="shared" si="1" ref="F4:F13">E4/B4</f>
        <v>0.00011652735081787867</v>
      </c>
      <c r="G4" s="24">
        <v>5456463346</v>
      </c>
      <c r="H4" s="74">
        <f aca="true" t="shared" si="2" ref="H4:H13">G4/B4</f>
        <v>0.3162926096476747</v>
      </c>
      <c r="I4" s="24">
        <v>2634261402</v>
      </c>
      <c r="J4" s="71">
        <f aca="true" t="shared" si="3" ref="J4:J13">I4/B4</f>
        <v>0.15269916803226014</v>
      </c>
      <c r="K4" s="24">
        <v>87920749</v>
      </c>
      <c r="L4" s="71">
        <f aca="true" t="shared" si="4" ref="L4:L13">K4/B4</f>
        <v>0.005096466590172195</v>
      </c>
      <c r="M4" s="24">
        <v>187572770</v>
      </c>
      <c r="N4" s="71">
        <f aca="true" t="shared" si="5" ref="N4:N13">M4/B4</f>
        <v>0.010872955091989189</v>
      </c>
      <c r="O4" s="24"/>
      <c r="P4" s="71">
        <f>O4/B4</f>
        <v>0</v>
      </c>
    </row>
    <row r="5" spans="1:16" s="56" customFormat="1" ht="15" customHeight="1">
      <c r="A5" s="149" t="s">
        <v>10</v>
      </c>
      <c r="B5" s="13">
        <v>17729943756</v>
      </c>
      <c r="C5" s="88">
        <v>6699190091</v>
      </c>
      <c r="D5" s="74">
        <f t="shared" si="0"/>
        <v>0.3778460994120708</v>
      </c>
      <c r="E5" s="18">
        <v>1998484</v>
      </c>
      <c r="F5" s="80">
        <f t="shared" si="1"/>
        <v>0.00011271801126406236</v>
      </c>
      <c r="G5" s="81">
        <v>5654270952</v>
      </c>
      <c r="H5" s="74">
        <f t="shared" si="2"/>
        <v>0.3189108228325053</v>
      </c>
      <c r="I5" s="81">
        <v>2584552357</v>
      </c>
      <c r="J5" s="71">
        <f t="shared" si="3"/>
        <v>0.14577329700357117</v>
      </c>
      <c r="K5" s="73">
        <v>74414242</v>
      </c>
      <c r="L5" s="71">
        <f t="shared" si="4"/>
        <v>0.004197094081294953</v>
      </c>
      <c r="M5" s="73">
        <v>195016001</v>
      </c>
      <c r="N5" s="71">
        <f t="shared" si="5"/>
        <v>0.0109992453266528</v>
      </c>
      <c r="O5" s="73"/>
      <c r="P5" s="71">
        <f aca="true" t="shared" si="6" ref="P5:P13">O5/B5</f>
        <v>0</v>
      </c>
    </row>
    <row r="6" spans="1:16" s="56" customFormat="1" ht="15" customHeight="1">
      <c r="A6" s="149" t="s">
        <v>11</v>
      </c>
      <c r="B6" s="13">
        <v>19483567773</v>
      </c>
      <c r="C6" s="88">
        <v>6668456292</v>
      </c>
      <c r="D6" s="74">
        <f t="shared" si="0"/>
        <v>0.34226053306525483</v>
      </c>
      <c r="E6" s="18">
        <v>2062600</v>
      </c>
      <c r="F6" s="80">
        <f t="shared" si="1"/>
        <v>0.00010586356790660878</v>
      </c>
      <c r="G6" s="81">
        <v>6389319153</v>
      </c>
      <c r="H6" s="74">
        <f t="shared" si="2"/>
        <v>0.3279337351064732</v>
      </c>
      <c r="I6" s="81">
        <v>3208713127</v>
      </c>
      <c r="J6" s="71">
        <f t="shared" si="3"/>
        <v>0.16468817027683094</v>
      </c>
      <c r="K6" s="73">
        <v>158050729</v>
      </c>
      <c r="L6" s="71">
        <f t="shared" si="4"/>
        <v>0.00811200139735311</v>
      </c>
      <c r="M6" s="73">
        <v>342308565</v>
      </c>
      <c r="N6" s="71">
        <f t="shared" si="5"/>
        <v>0.01756909047604543</v>
      </c>
      <c r="O6" s="73"/>
      <c r="P6" s="71">
        <f t="shared" si="6"/>
        <v>0</v>
      </c>
    </row>
    <row r="7" spans="1:16" s="56" customFormat="1" ht="15" customHeight="1">
      <c r="A7" s="149" t="s">
        <v>41</v>
      </c>
      <c r="B7" s="13">
        <v>20556777820</v>
      </c>
      <c r="C7" s="88">
        <v>6994501266</v>
      </c>
      <c r="D7" s="74">
        <f t="shared" si="0"/>
        <v>0.3402528026155414</v>
      </c>
      <c r="E7" s="18">
        <v>2403900</v>
      </c>
      <c r="F7" s="80">
        <f t="shared" si="1"/>
        <v>0.0001169395330848597</v>
      </c>
      <c r="G7" s="81">
        <v>6743853465</v>
      </c>
      <c r="H7" s="74">
        <f t="shared" si="2"/>
        <v>0.3280598508215039</v>
      </c>
      <c r="I7" s="81">
        <v>3526740234</v>
      </c>
      <c r="J7" s="71">
        <f t="shared" si="3"/>
        <v>0.17156094524545482</v>
      </c>
      <c r="K7" s="73">
        <v>159506567</v>
      </c>
      <c r="L7" s="71">
        <f t="shared" si="4"/>
        <v>0.007759317554369521</v>
      </c>
      <c r="M7" s="73">
        <v>417271602</v>
      </c>
      <c r="N7" s="71">
        <f t="shared" si="5"/>
        <v>0.020298492577666045</v>
      </c>
      <c r="O7" s="73"/>
      <c r="P7" s="71">
        <f t="shared" si="6"/>
        <v>0</v>
      </c>
    </row>
    <row r="8" spans="1:16" s="56" customFormat="1" ht="15" customHeight="1">
      <c r="A8" s="149" t="s">
        <v>45</v>
      </c>
      <c r="B8" s="13">
        <v>21773359613</v>
      </c>
      <c r="C8" s="88">
        <v>7594641264</v>
      </c>
      <c r="D8" s="74">
        <f t="shared" si="0"/>
        <v>0.34880429106886857</v>
      </c>
      <c r="E8" s="18">
        <v>2633100</v>
      </c>
      <c r="F8" s="80">
        <f t="shared" si="1"/>
        <v>0.00012093218716820723</v>
      </c>
      <c r="G8" s="81">
        <v>6237333751</v>
      </c>
      <c r="H8" s="74">
        <f t="shared" si="2"/>
        <v>0.2864662992694953</v>
      </c>
      <c r="I8" s="81">
        <v>4023417116</v>
      </c>
      <c r="J8" s="71">
        <f t="shared" si="3"/>
        <v>0.18478623361356594</v>
      </c>
      <c r="K8" s="73">
        <v>86901235</v>
      </c>
      <c r="L8" s="71">
        <f t="shared" si="4"/>
        <v>0.003991172540415617</v>
      </c>
      <c r="M8" s="73">
        <v>442359031</v>
      </c>
      <c r="N8" s="71">
        <f t="shared" si="5"/>
        <v>0.020316526198184186</v>
      </c>
      <c r="O8" s="73"/>
      <c r="P8" s="71">
        <f t="shared" si="6"/>
        <v>0</v>
      </c>
    </row>
    <row r="9" spans="1:16" s="56" customFormat="1" ht="15" customHeight="1">
      <c r="A9" s="149" t="s">
        <v>48</v>
      </c>
      <c r="B9" s="13">
        <f>C9+E9+G9+I9+K9+M9+O9+G22+I22+K22+M22+O22</f>
        <v>23240548347</v>
      </c>
      <c r="C9" s="88">
        <v>7967485054</v>
      </c>
      <c r="D9" s="74">
        <f t="shared" si="0"/>
        <v>0.34282689612306333</v>
      </c>
      <c r="E9" s="18">
        <v>1977100</v>
      </c>
      <c r="F9" s="80">
        <f t="shared" si="1"/>
        <v>8.50711424911458E-05</v>
      </c>
      <c r="G9" s="81">
        <v>5791548477</v>
      </c>
      <c r="H9" s="74">
        <f t="shared" si="2"/>
        <v>0.24920016475203352</v>
      </c>
      <c r="I9" s="81">
        <v>4343075071</v>
      </c>
      <c r="J9" s="71">
        <f t="shared" si="3"/>
        <v>0.18687489667431298</v>
      </c>
      <c r="K9" s="73">
        <v>1019830659</v>
      </c>
      <c r="L9" s="71">
        <f t="shared" si="4"/>
        <v>0.04388152309373736</v>
      </c>
      <c r="M9" s="73">
        <v>1338566000</v>
      </c>
      <c r="N9" s="71">
        <f t="shared" si="5"/>
        <v>0.05759614532385973</v>
      </c>
      <c r="O9" s="73"/>
      <c r="P9" s="71">
        <f t="shared" si="6"/>
        <v>0</v>
      </c>
    </row>
    <row r="10" spans="1:16" s="56" customFormat="1" ht="15" customHeight="1">
      <c r="A10" s="149" t="s">
        <v>59</v>
      </c>
      <c r="B10" s="13">
        <f>C10+E10+G10+I10+K10+M10+O10+G23+I23+K23+M23+O23</f>
        <v>25272701653</v>
      </c>
      <c r="C10" s="88">
        <v>7927583259</v>
      </c>
      <c r="D10" s="74">
        <f t="shared" si="0"/>
        <v>0.31368166996340713</v>
      </c>
      <c r="E10" s="18">
        <v>2786550</v>
      </c>
      <c r="F10" s="80">
        <f t="shared" si="1"/>
        <v>0.00011025928443503872</v>
      </c>
      <c r="G10" s="81">
        <v>5617231766</v>
      </c>
      <c r="H10" s="74">
        <f t="shared" si="2"/>
        <v>0.22226479159711068</v>
      </c>
      <c r="I10" s="81">
        <v>5579081872</v>
      </c>
      <c r="J10" s="71">
        <f t="shared" si="3"/>
        <v>0.2207552618869987</v>
      </c>
      <c r="K10" s="73">
        <v>1085352456</v>
      </c>
      <c r="L10" s="71">
        <f t="shared" si="4"/>
        <v>0.042945644312275696</v>
      </c>
      <c r="M10" s="73">
        <v>2205834728</v>
      </c>
      <c r="N10" s="71">
        <f t="shared" si="5"/>
        <v>0.08728131872431438</v>
      </c>
      <c r="O10" s="73"/>
      <c r="P10" s="71">
        <f t="shared" si="6"/>
        <v>0</v>
      </c>
    </row>
    <row r="11" spans="1:16" s="56" customFormat="1" ht="15" customHeight="1">
      <c r="A11" s="149" t="s">
        <v>57</v>
      </c>
      <c r="B11" s="13">
        <f>C11+E11+G11+I11+K11+M11+O11+G24+I24+K24+M24+O24</f>
        <v>24502933000</v>
      </c>
      <c r="C11" s="88">
        <v>6221238000</v>
      </c>
      <c r="D11" s="74">
        <f t="shared" si="0"/>
        <v>0.2538976864524749</v>
      </c>
      <c r="E11" s="18">
        <v>1740000</v>
      </c>
      <c r="F11" s="80">
        <f t="shared" si="1"/>
        <v>7.101190702353877E-05</v>
      </c>
      <c r="G11" s="81">
        <v>5494544000</v>
      </c>
      <c r="H11" s="74">
        <f t="shared" si="2"/>
        <v>0.22424025727858785</v>
      </c>
      <c r="I11" s="81">
        <v>1983748000</v>
      </c>
      <c r="J11" s="71">
        <f t="shared" si="3"/>
        <v>0.08095961410007528</v>
      </c>
      <c r="K11" s="73">
        <v>1098047000</v>
      </c>
      <c r="L11" s="71">
        <f t="shared" si="4"/>
        <v>0.04481288015602051</v>
      </c>
      <c r="M11" s="73">
        <v>2759383000</v>
      </c>
      <c r="N11" s="71">
        <f t="shared" si="5"/>
        <v>0.11261439599904224</v>
      </c>
      <c r="O11" s="73">
        <v>4424109000</v>
      </c>
      <c r="P11" s="71">
        <f t="shared" si="6"/>
        <v>0.18055426262643742</v>
      </c>
    </row>
    <row r="12" spans="1:16" s="56" customFormat="1" ht="15" customHeight="1">
      <c r="A12" s="149" t="s">
        <v>80</v>
      </c>
      <c r="B12" s="13">
        <f>C12+E12+G12+I12+K12+M12+O12+G25+I25+K25+M25+O25</f>
        <v>24557127220</v>
      </c>
      <c r="C12" s="88">
        <v>6168595425</v>
      </c>
      <c r="D12" s="74">
        <f t="shared" si="0"/>
        <v>0.251193690928804</v>
      </c>
      <c r="E12" s="18">
        <v>2185090</v>
      </c>
      <c r="F12" s="80">
        <f t="shared" si="1"/>
        <v>8.897987050457606E-05</v>
      </c>
      <c r="G12" s="81">
        <v>5706642503</v>
      </c>
      <c r="H12" s="74">
        <f t="shared" si="2"/>
        <v>0.2323823325047709</v>
      </c>
      <c r="I12" s="81">
        <v>1448441749</v>
      </c>
      <c r="J12" s="71">
        <f t="shared" si="3"/>
        <v>0.058982540425996946</v>
      </c>
      <c r="K12" s="73">
        <v>1069675097</v>
      </c>
      <c r="L12" s="71">
        <f t="shared" si="4"/>
        <v>0.04355864134339082</v>
      </c>
      <c r="M12" s="73">
        <v>2810830818</v>
      </c>
      <c r="N12" s="71">
        <f t="shared" si="5"/>
        <v>0.11446089735247135</v>
      </c>
      <c r="O12" s="73">
        <v>5174101846</v>
      </c>
      <c r="P12" s="71">
        <f t="shared" si="6"/>
        <v>0.21069654441444882</v>
      </c>
    </row>
    <row r="13" spans="1:16" s="56" customFormat="1" ht="15" customHeight="1">
      <c r="A13" s="149" t="s">
        <v>79</v>
      </c>
      <c r="B13" s="13">
        <f>C13+E13+G13+I13+K13+M13+O13+G26+I26+K26+M26+O26</f>
        <v>25936892000</v>
      </c>
      <c r="C13" s="88">
        <v>6403325000</v>
      </c>
      <c r="D13" s="74">
        <f t="shared" si="0"/>
        <v>0.24688096785073554</v>
      </c>
      <c r="E13" s="18">
        <v>2523000</v>
      </c>
      <c r="F13" s="80">
        <f t="shared" si="1"/>
        <v>9.727456936629107E-05</v>
      </c>
      <c r="G13" s="81">
        <v>5292069000</v>
      </c>
      <c r="H13" s="74">
        <f t="shared" si="2"/>
        <v>0.20403635871252424</v>
      </c>
      <c r="I13" s="81">
        <v>1564223000</v>
      </c>
      <c r="J13" s="71">
        <f t="shared" si="3"/>
        <v>0.06030880646763691</v>
      </c>
      <c r="K13" s="73">
        <v>986436000</v>
      </c>
      <c r="L13" s="71">
        <f t="shared" si="4"/>
        <v>0.03803215898034352</v>
      </c>
      <c r="M13" s="73">
        <v>3240650000</v>
      </c>
      <c r="N13" s="71">
        <f t="shared" si="5"/>
        <v>0.12494365169118953</v>
      </c>
      <c r="O13" s="73">
        <v>6358031000</v>
      </c>
      <c r="P13" s="71">
        <f t="shared" si="6"/>
        <v>0.2451346522166187</v>
      </c>
    </row>
    <row r="14" spans="1:20" s="56" customFormat="1" ht="15" customHeight="1">
      <c r="A14" s="120"/>
      <c r="B14" s="24"/>
      <c r="C14" s="57"/>
      <c r="D14" s="163"/>
      <c r="E14" s="24"/>
      <c r="F14" s="62"/>
      <c r="G14" s="57"/>
      <c r="H14" s="62"/>
      <c r="I14" s="57"/>
      <c r="J14" s="62"/>
      <c r="K14" s="57"/>
      <c r="L14" s="62"/>
      <c r="M14" s="73"/>
      <c r="N14" s="98"/>
      <c r="O14" s="132"/>
      <c r="P14" s="62"/>
      <c r="Q14" s="57"/>
      <c r="R14" s="62"/>
      <c r="S14" s="57"/>
      <c r="T14" s="62"/>
    </row>
    <row r="15" spans="1:20" s="56" customFormat="1" ht="15" customHeight="1" thickBot="1">
      <c r="A15" s="120"/>
      <c r="B15" s="24"/>
      <c r="C15" s="57"/>
      <c r="F15" s="194"/>
      <c r="G15" s="5"/>
      <c r="H15" s="5"/>
      <c r="I15" s="5"/>
      <c r="J15" s="5"/>
      <c r="K15" s="6"/>
      <c r="L15" s="8"/>
      <c r="M15" s="7"/>
      <c r="N15" s="90"/>
      <c r="O15" s="7"/>
      <c r="P15" s="110"/>
      <c r="Q15" s="57"/>
      <c r="R15" s="62"/>
      <c r="S15" s="57"/>
      <c r="T15" s="62"/>
    </row>
    <row r="16" spans="1:20" s="184" customFormat="1" ht="15" customHeight="1" thickBot="1" thickTop="1">
      <c r="A16" s="181"/>
      <c r="B16" s="182"/>
      <c r="C16" s="182"/>
      <c r="F16" s="195"/>
      <c r="G16" s="185" t="s">
        <v>36</v>
      </c>
      <c r="H16" s="96" t="s">
        <v>2</v>
      </c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96" t="s">
        <v>25</v>
      </c>
      <c r="P16" s="96" t="s">
        <v>2</v>
      </c>
      <c r="Q16" s="182"/>
      <c r="R16" s="183"/>
      <c r="S16" s="182"/>
      <c r="T16" s="183"/>
    </row>
    <row r="17" spans="1:20" s="56" customFormat="1" ht="15" customHeight="1" thickTop="1">
      <c r="A17" s="120"/>
      <c r="B17" s="24"/>
      <c r="C17" s="57"/>
      <c r="F17" s="163">
        <v>2001</v>
      </c>
      <c r="G17" s="69">
        <v>0</v>
      </c>
      <c r="H17" s="70">
        <f aca="true" t="shared" si="7" ref="H17:H26">G17/B4</f>
        <v>0</v>
      </c>
      <c r="I17" s="69">
        <v>74433000</v>
      </c>
      <c r="J17" s="70">
        <f aca="true" t="shared" si="8" ref="J17:J26">I17/B4</f>
        <v>0.004314627684828834</v>
      </c>
      <c r="K17" s="24">
        <v>2092000000</v>
      </c>
      <c r="L17" s="71">
        <f aca="true" t="shared" si="9" ref="L17:L26">K17/B4</f>
        <v>0.12126612009003963</v>
      </c>
      <c r="M17" s="24">
        <v>220209691</v>
      </c>
      <c r="N17" s="71">
        <f aca="true" t="shared" si="10" ref="N17:N26">M17/B4</f>
        <v>0.012764806325906559</v>
      </c>
      <c r="O17" s="24">
        <v>98647541</v>
      </c>
      <c r="P17" s="71">
        <f aca="true" t="shared" si="11" ref="P17:P26">O17/B4</f>
        <v>0.005718262214862863</v>
      </c>
      <c r="Q17" s="57"/>
      <c r="R17" s="62"/>
      <c r="S17" s="57"/>
      <c r="T17" s="62"/>
    </row>
    <row r="18" spans="1:20" s="56" customFormat="1" ht="15" customHeight="1">
      <c r="A18" s="120"/>
      <c r="B18" s="24"/>
      <c r="C18" s="57"/>
      <c r="F18" s="163">
        <v>2002</v>
      </c>
      <c r="G18" s="61">
        <v>0</v>
      </c>
      <c r="H18" s="72">
        <f t="shared" si="7"/>
        <v>0</v>
      </c>
      <c r="I18" s="61">
        <v>0</v>
      </c>
      <c r="J18" s="72">
        <f t="shared" si="8"/>
        <v>0</v>
      </c>
      <c r="K18" s="73">
        <v>2122000000</v>
      </c>
      <c r="L18" s="71">
        <f t="shared" si="9"/>
        <v>0.11968453082553591</v>
      </c>
      <c r="M18" s="73">
        <v>262595260</v>
      </c>
      <c r="N18" s="71">
        <f t="shared" si="10"/>
        <v>0.014810834349721781</v>
      </c>
      <c r="O18" s="73">
        <v>135906369</v>
      </c>
      <c r="P18" s="71">
        <f t="shared" si="11"/>
        <v>0.007665358157383203</v>
      </c>
      <c r="Q18" s="57"/>
      <c r="R18" s="62"/>
      <c r="S18" s="57"/>
      <c r="T18" s="62"/>
    </row>
    <row r="19" spans="1:20" s="56" customFormat="1" ht="15" customHeight="1">
      <c r="A19" s="120"/>
      <c r="B19" s="24"/>
      <c r="C19" s="57"/>
      <c r="F19" s="163">
        <v>2003</v>
      </c>
      <c r="G19" s="61">
        <v>0</v>
      </c>
      <c r="H19" s="72">
        <f t="shared" si="7"/>
        <v>0</v>
      </c>
      <c r="I19" s="61">
        <v>0</v>
      </c>
      <c r="J19" s="72">
        <f t="shared" si="8"/>
        <v>0</v>
      </c>
      <c r="K19" s="73">
        <v>2380000000</v>
      </c>
      <c r="L19" s="71">
        <f t="shared" si="9"/>
        <v>0.12215421876162558</v>
      </c>
      <c r="M19" s="73">
        <v>222139373</v>
      </c>
      <c r="N19" s="71">
        <f t="shared" si="10"/>
        <v>0.01140137040546737</v>
      </c>
      <c r="O19" s="73">
        <v>112517934</v>
      </c>
      <c r="P19" s="71">
        <f t="shared" si="11"/>
        <v>0.005775016943042919</v>
      </c>
      <c r="Q19" s="57"/>
      <c r="R19" s="62"/>
      <c r="S19" s="57"/>
      <c r="T19" s="62"/>
    </row>
    <row r="20" spans="1:20" s="56" customFormat="1" ht="15" customHeight="1">
      <c r="A20" s="120"/>
      <c r="B20" s="24"/>
      <c r="C20" s="57"/>
      <c r="F20" s="163">
        <v>2004</v>
      </c>
      <c r="G20" s="61">
        <v>0</v>
      </c>
      <c r="H20" s="72">
        <f t="shared" si="7"/>
        <v>0</v>
      </c>
      <c r="I20" s="61">
        <v>0</v>
      </c>
      <c r="J20" s="72">
        <f t="shared" si="8"/>
        <v>0</v>
      </c>
      <c r="K20" s="73">
        <v>2573520000</v>
      </c>
      <c r="L20" s="71">
        <f t="shared" si="9"/>
        <v>0.12519082623426436</v>
      </c>
      <c r="M20" s="73">
        <v>0</v>
      </c>
      <c r="N20" s="71">
        <f t="shared" si="10"/>
        <v>0</v>
      </c>
      <c r="O20" s="73">
        <v>0</v>
      </c>
      <c r="P20" s="71">
        <f t="shared" si="11"/>
        <v>0</v>
      </c>
      <c r="Q20" s="57"/>
      <c r="R20" s="62"/>
      <c r="S20" s="57"/>
      <c r="T20" s="62"/>
    </row>
    <row r="21" spans="1:20" s="56" customFormat="1" ht="15" customHeight="1">
      <c r="A21" s="120"/>
      <c r="B21" s="24"/>
      <c r="C21" s="57"/>
      <c r="F21" s="163">
        <v>2005</v>
      </c>
      <c r="G21" s="61">
        <v>0</v>
      </c>
      <c r="H21" s="72">
        <f t="shared" si="7"/>
        <v>0</v>
      </c>
      <c r="I21" s="61">
        <v>0</v>
      </c>
      <c r="J21" s="72">
        <f t="shared" si="8"/>
        <v>0</v>
      </c>
      <c r="K21" s="73">
        <v>2552465000</v>
      </c>
      <c r="L21" s="71">
        <f t="shared" si="9"/>
        <v>0.11722880829451902</v>
      </c>
      <c r="M21" s="73">
        <v>0</v>
      </c>
      <c r="N21" s="71">
        <f t="shared" si="10"/>
        <v>0</v>
      </c>
      <c r="O21" s="73">
        <v>54609116</v>
      </c>
      <c r="P21" s="71">
        <f t="shared" si="11"/>
        <v>0.002508070273518795</v>
      </c>
      <c r="Q21" s="57"/>
      <c r="R21" s="62"/>
      <c r="S21" s="57"/>
      <c r="T21" s="62"/>
    </row>
    <row r="22" spans="1:20" s="56" customFormat="1" ht="15" customHeight="1">
      <c r="A22" s="120"/>
      <c r="B22" s="24"/>
      <c r="C22" s="57"/>
      <c r="F22" s="163">
        <v>2006</v>
      </c>
      <c r="G22" s="61"/>
      <c r="H22" s="72">
        <f t="shared" si="7"/>
        <v>0</v>
      </c>
      <c r="I22" s="61">
        <v>0</v>
      </c>
      <c r="J22" s="72">
        <f t="shared" si="8"/>
        <v>0</v>
      </c>
      <c r="K22" s="73">
        <v>2421144341</v>
      </c>
      <c r="L22" s="71">
        <f t="shared" si="9"/>
        <v>0.10417759102971134</v>
      </c>
      <c r="M22" s="73">
        <v>299146619</v>
      </c>
      <c r="N22" s="71">
        <f t="shared" si="10"/>
        <v>0.012871753907588641</v>
      </c>
      <c r="O22" s="73">
        <v>57775026</v>
      </c>
      <c r="P22" s="71">
        <f t="shared" si="11"/>
        <v>0.0024859579532019896</v>
      </c>
      <c r="Q22" s="57"/>
      <c r="R22" s="62"/>
      <c r="S22" s="57"/>
      <c r="T22" s="62"/>
    </row>
    <row r="23" spans="1:20" s="56" customFormat="1" ht="15" customHeight="1">
      <c r="A23" s="120"/>
      <c r="B23" s="24"/>
      <c r="C23" s="57"/>
      <c r="F23" s="163">
        <v>2007</v>
      </c>
      <c r="G23" s="61"/>
      <c r="H23" s="72">
        <f t="shared" si="7"/>
        <v>0</v>
      </c>
      <c r="I23" s="61">
        <v>0</v>
      </c>
      <c r="J23" s="72">
        <f t="shared" si="8"/>
        <v>0</v>
      </c>
      <c r="K23" s="73">
        <v>2236753849</v>
      </c>
      <c r="L23" s="71">
        <f t="shared" si="9"/>
        <v>0.08850473842136643</v>
      </c>
      <c r="M23" s="73">
        <v>518118993</v>
      </c>
      <c r="N23" s="71">
        <f t="shared" si="10"/>
        <v>0.020501132016429932</v>
      </c>
      <c r="O23" s="73">
        <v>99958180</v>
      </c>
      <c r="P23" s="71">
        <f t="shared" si="11"/>
        <v>0.003955183793661983</v>
      </c>
      <c r="Q23" s="57"/>
      <c r="R23" s="62"/>
      <c r="S23" s="57"/>
      <c r="T23" s="62"/>
    </row>
    <row r="24" spans="1:20" s="56" customFormat="1" ht="15" customHeight="1">
      <c r="A24" s="120"/>
      <c r="B24" s="24"/>
      <c r="C24" s="57"/>
      <c r="F24" s="163">
        <v>2008</v>
      </c>
      <c r="G24" s="61">
        <v>0</v>
      </c>
      <c r="H24" s="72">
        <f t="shared" si="7"/>
        <v>0</v>
      </c>
      <c r="I24" s="61">
        <v>0</v>
      </c>
      <c r="J24" s="72">
        <f t="shared" si="8"/>
        <v>0</v>
      </c>
      <c r="K24" s="73">
        <v>2335907000</v>
      </c>
      <c r="L24" s="71">
        <f t="shared" si="9"/>
        <v>0.09533173028714563</v>
      </c>
      <c r="M24" s="73">
        <v>116467000</v>
      </c>
      <c r="N24" s="71">
        <f t="shared" si="10"/>
        <v>0.004753186077764649</v>
      </c>
      <c r="O24" s="73">
        <v>67750000</v>
      </c>
      <c r="P24" s="71">
        <f t="shared" si="11"/>
        <v>0.0027649751154280185</v>
      </c>
      <c r="Q24" s="57"/>
      <c r="R24" s="62"/>
      <c r="S24" s="57"/>
      <c r="T24" s="62"/>
    </row>
    <row r="25" spans="1:20" s="56" customFormat="1" ht="15" customHeight="1">
      <c r="A25" s="120"/>
      <c r="B25" s="24"/>
      <c r="C25" s="57"/>
      <c r="F25" s="163">
        <v>2009</v>
      </c>
      <c r="G25" s="61">
        <v>0</v>
      </c>
      <c r="H25" s="72">
        <f t="shared" si="7"/>
        <v>0</v>
      </c>
      <c r="I25" s="61">
        <v>0</v>
      </c>
      <c r="J25" s="72">
        <f t="shared" si="8"/>
        <v>0</v>
      </c>
      <c r="K25" s="73">
        <v>1975582058</v>
      </c>
      <c r="L25" s="71">
        <f t="shared" si="9"/>
        <v>0.08044841891730038</v>
      </c>
      <c r="M25" s="73">
        <v>128378778</v>
      </c>
      <c r="N25" s="71">
        <f t="shared" si="10"/>
        <v>0.005227760431824647</v>
      </c>
      <c r="O25" s="73">
        <v>72693856</v>
      </c>
      <c r="P25" s="71">
        <f t="shared" si="11"/>
        <v>0.002960193810487577</v>
      </c>
      <c r="Q25" s="57"/>
      <c r="R25" s="62"/>
      <c r="S25" s="57"/>
      <c r="T25" s="62"/>
    </row>
    <row r="26" spans="1:20" s="56" customFormat="1" ht="15" customHeight="1">
      <c r="A26" s="120"/>
      <c r="B26" s="24"/>
      <c r="C26" s="57"/>
      <c r="F26" s="163">
        <v>2010</v>
      </c>
      <c r="G26" s="61">
        <v>0</v>
      </c>
      <c r="H26" s="72">
        <f t="shared" si="7"/>
        <v>0</v>
      </c>
      <c r="I26" s="61">
        <v>0</v>
      </c>
      <c r="J26" s="72">
        <f t="shared" si="8"/>
        <v>0</v>
      </c>
      <c r="K26" s="73">
        <v>2022649000</v>
      </c>
      <c r="L26" s="71">
        <f t="shared" si="9"/>
        <v>0.07798347620061802</v>
      </c>
      <c r="M26" s="73">
        <v>1000</v>
      </c>
      <c r="N26" s="71">
        <f t="shared" si="10"/>
        <v>3.855512063665917E-08</v>
      </c>
      <c r="O26" s="73">
        <v>66985000</v>
      </c>
      <c r="P26" s="71">
        <f t="shared" si="11"/>
        <v>0.002582614755846614</v>
      </c>
      <c r="Q26" s="57"/>
      <c r="R26" s="62"/>
      <c r="S26" s="57"/>
      <c r="T26" s="62"/>
    </row>
    <row r="27" spans="1:4" s="56" customFormat="1" ht="15" customHeight="1">
      <c r="A27" s="178"/>
      <c r="D27" s="216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16988719439</v>
      </c>
      <c r="C30" s="22">
        <v>320284140</v>
      </c>
      <c r="D30" s="71">
        <f aca="true" t="shared" si="12" ref="D30:D39">C30/B30</f>
        <v>0.01885275350799794</v>
      </c>
      <c r="E30" s="24">
        <v>10629502108</v>
      </c>
      <c r="F30" s="60">
        <f aca="true" t="shared" si="13" ref="F30:F39">E30/B30</f>
        <v>0.6256800076172003</v>
      </c>
      <c r="G30" s="24">
        <v>5065247522</v>
      </c>
      <c r="H30" s="60">
        <f aca="true" t="shared" si="14" ref="H30:H39">G30/B30</f>
        <v>0.29815358009692067</v>
      </c>
      <c r="I30" s="24">
        <v>734134425</v>
      </c>
      <c r="J30" s="71">
        <f aca="true" t="shared" si="15" ref="J30:J39">I30/B30</f>
        <v>0.0432130524985121</v>
      </c>
      <c r="K30" s="24">
        <v>150797360</v>
      </c>
      <c r="L30" s="71">
        <f aca="true" t="shared" si="16" ref="L30:L39">K30/B30</f>
        <v>0.008876322935431108</v>
      </c>
      <c r="M30" s="24">
        <v>17189483</v>
      </c>
      <c r="N30" s="71">
        <f aca="true" t="shared" si="17" ref="N30:N39">M30/B30</f>
        <v>0.0010118174628594501</v>
      </c>
      <c r="O30" s="24"/>
      <c r="P30" s="71">
        <f>O30/B30</f>
        <v>0</v>
      </c>
    </row>
    <row r="31" spans="1:16" s="105" customFormat="1" ht="15" customHeight="1">
      <c r="A31" s="149" t="s">
        <v>10</v>
      </c>
      <c r="B31" s="73">
        <v>17507804383</v>
      </c>
      <c r="C31" s="88">
        <v>291942737</v>
      </c>
      <c r="D31" s="71">
        <f t="shared" si="12"/>
        <v>0.016675005649679015</v>
      </c>
      <c r="E31" s="73">
        <v>9830634693</v>
      </c>
      <c r="F31" s="60">
        <f t="shared" si="13"/>
        <v>0.5615001446181054</v>
      </c>
      <c r="G31" s="73">
        <v>6308525229</v>
      </c>
      <c r="H31" s="60">
        <f t="shared" si="14"/>
        <v>0.3603264630444209</v>
      </c>
      <c r="I31" s="73">
        <v>779830897</v>
      </c>
      <c r="J31" s="71">
        <f t="shared" si="15"/>
        <v>0.04454190142524167</v>
      </c>
      <c r="K31" s="73">
        <v>140479883</v>
      </c>
      <c r="L31" s="71">
        <f t="shared" si="16"/>
        <v>0.008023843534395742</v>
      </c>
      <c r="M31" s="73">
        <v>18098108</v>
      </c>
      <c r="N31" s="71">
        <f t="shared" si="17"/>
        <v>0.0010337165988428098</v>
      </c>
      <c r="O31" s="73"/>
      <c r="P31" s="71">
        <f aca="true" t="shared" si="18" ref="P31:P39">O31/B31</f>
        <v>0</v>
      </c>
    </row>
    <row r="32" spans="1:16" s="105" customFormat="1" ht="15" customHeight="1">
      <c r="A32" s="149" t="s">
        <v>11</v>
      </c>
      <c r="B32" s="73">
        <v>19611982665</v>
      </c>
      <c r="C32" s="88">
        <v>282778425</v>
      </c>
      <c r="D32" s="71">
        <f t="shared" si="12"/>
        <v>0.014418655667315724</v>
      </c>
      <c r="E32" s="73">
        <v>11663754027</v>
      </c>
      <c r="F32" s="60">
        <f t="shared" si="13"/>
        <v>0.5947258992746004</v>
      </c>
      <c r="G32" s="73">
        <v>6297128270</v>
      </c>
      <c r="H32" s="80">
        <f t="shared" si="14"/>
        <v>0.32108575545694323</v>
      </c>
      <c r="I32" s="81">
        <v>926060763</v>
      </c>
      <c r="J32" s="71">
        <f t="shared" si="15"/>
        <v>0.04721913020312166</v>
      </c>
      <c r="K32" s="73">
        <v>339258984</v>
      </c>
      <c r="L32" s="71">
        <f t="shared" si="16"/>
        <v>0.017298556183483145</v>
      </c>
      <c r="M32" s="73">
        <v>15146407</v>
      </c>
      <c r="N32" s="71">
        <f t="shared" si="17"/>
        <v>0.0007723037113953108</v>
      </c>
      <c r="O32" s="73"/>
      <c r="P32" s="71">
        <f t="shared" si="18"/>
        <v>0</v>
      </c>
    </row>
    <row r="33" spans="1:16" s="105" customFormat="1" ht="15" customHeight="1">
      <c r="A33" s="149" t="s">
        <v>41</v>
      </c>
      <c r="B33" s="197">
        <v>20624357536</v>
      </c>
      <c r="C33" s="88">
        <v>374983171</v>
      </c>
      <c r="D33" s="71">
        <f t="shared" si="12"/>
        <v>0.01818156858197709</v>
      </c>
      <c r="E33" s="73">
        <v>12844207710</v>
      </c>
      <c r="F33" s="80">
        <f t="shared" si="13"/>
        <v>0.6227688638339556</v>
      </c>
      <c r="G33" s="81">
        <v>5700741500</v>
      </c>
      <c r="H33" s="80">
        <f t="shared" si="14"/>
        <v>0.27640819793049576</v>
      </c>
      <c r="I33" s="81">
        <v>1107571143</v>
      </c>
      <c r="J33" s="71">
        <f t="shared" si="15"/>
        <v>0.053702091862339214</v>
      </c>
      <c r="K33" s="73">
        <v>356068122</v>
      </c>
      <c r="L33" s="71">
        <f t="shared" si="16"/>
        <v>0.0172644467289941</v>
      </c>
      <c r="M33" s="73">
        <v>13140381</v>
      </c>
      <c r="N33" s="71">
        <f t="shared" si="17"/>
        <v>0.000637129228246909</v>
      </c>
      <c r="O33" s="73"/>
      <c r="P33" s="71">
        <f t="shared" si="18"/>
        <v>0</v>
      </c>
    </row>
    <row r="34" spans="1:16" s="105" customFormat="1" ht="15" customHeight="1">
      <c r="A34" s="149" t="s">
        <v>45</v>
      </c>
      <c r="B34" s="73">
        <v>21474212994</v>
      </c>
      <c r="C34" s="88">
        <v>363937268</v>
      </c>
      <c r="D34" s="71">
        <f t="shared" si="12"/>
        <v>0.01694764171807767</v>
      </c>
      <c r="E34" s="73">
        <v>14010150668</v>
      </c>
      <c r="F34" s="80">
        <f t="shared" si="13"/>
        <v>0.6524174213934874</v>
      </c>
      <c r="G34" s="81">
        <v>5326761346</v>
      </c>
      <c r="H34" s="80">
        <f t="shared" si="14"/>
        <v>0.24805385638525254</v>
      </c>
      <c r="I34" s="81">
        <v>1294014134</v>
      </c>
      <c r="J34" s="71">
        <f t="shared" si="15"/>
        <v>0.06025897826204638</v>
      </c>
      <c r="K34" s="73">
        <v>380571509</v>
      </c>
      <c r="L34" s="71">
        <f t="shared" si="16"/>
        <v>0.017722256415466008</v>
      </c>
      <c r="M34" s="73">
        <v>13830341</v>
      </c>
      <c r="N34" s="71">
        <f t="shared" si="17"/>
        <v>0.0006440441381420713</v>
      </c>
      <c r="O34" s="73"/>
      <c r="P34" s="71">
        <f t="shared" si="18"/>
        <v>0</v>
      </c>
    </row>
    <row r="35" spans="1:16" s="105" customFormat="1" ht="15" customHeight="1">
      <c r="A35" s="149" t="s">
        <v>48</v>
      </c>
      <c r="B35" s="73">
        <f>C35+E35+G35+I35+K35+M35+O35+G48+I48+K48+M48+O48</f>
        <v>22910597004</v>
      </c>
      <c r="C35" s="88">
        <v>310111417</v>
      </c>
      <c r="D35" s="71">
        <f t="shared" si="12"/>
        <v>0.013535719603721245</v>
      </c>
      <c r="E35" s="73">
        <v>14760093867</v>
      </c>
      <c r="F35" s="80">
        <f t="shared" si="13"/>
        <v>0.6442474573850262</v>
      </c>
      <c r="G35" s="81">
        <v>5021448887</v>
      </c>
      <c r="H35" s="80">
        <f t="shared" si="14"/>
        <v>0.21917582008549566</v>
      </c>
      <c r="I35" s="81">
        <v>1347989848</v>
      </c>
      <c r="J35" s="71">
        <f t="shared" si="15"/>
        <v>0.05883695862506997</v>
      </c>
      <c r="K35" s="73">
        <v>1338349611</v>
      </c>
      <c r="L35" s="71">
        <f t="shared" si="16"/>
        <v>0.05841618229181611</v>
      </c>
      <c r="M35" s="73">
        <v>14479730</v>
      </c>
      <c r="N35" s="71">
        <f t="shared" si="17"/>
        <v>0.0006320101565870134</v>
      </c>
      <c r="O35" s="73"/>
      <c r="P35" s="71">
        <f t="shared" si="18"/>
        <v>0</v>
      </c>
    </row>
    <row r="36" spans="1:16" s="105" customFormat="1" ht="15" customHeight="1">
      <c r="A36" s="149" t="s">
        <v>59</v>
      </c>
      <c r="B36" s="73">
        <f>C36+E36+G36+I36+K36+M36+O36+G49+I49+K49+M49+O49</f>
        <v>25156234257</v>
      </c>
      <c r="C36" s="88">
        <v>452239771</v>
      </c>
      <c r="D36" s="71">
        <f t="shared" si="12"/>
        <v>0.017977244383235114</v>
      </c>
      <c r="E36" s="73">
        <v>16065649194</v>
      </c>
      <c r="F36" s="80">
        <f t="shared" si="13"/>
        <v>0.638634901785014</v>
      </c>
      <c r="G36" s="81">
        <v>4910265131</v>
      </c>
      <c r="H36" s="80">
        <f t="shared" si="14"/>
        <v>0.1951907857446376</v>
      </c>
      <c r="I36" s="81">
        <v>1249721269</v>
      </c>
      <c r="J36" s="71">
        <f t="shared" si="15"/>
        <v>0.04967839209289646</v>
      </c>
      <c r="K36" s="73">
        <v>2212713186</v>
      </c>
      <c r="L36" s="71">
        <f t="shared" si="16"/>
        <v>0.08795884007894736</v>
      </c>
      <c r="M36" s="73">
        <v>17177796</v>
      </c>
      <c r="N36" s="71">
        <f t="shared" si="17"/>
        <v>0.0006828444919262941</v>
      </c>
      <c r="O36" s="73"/>
      <c r="P36" s="71">
        <f t="shared" si="18"/>
        <v>0</v>
      </c>
    </row>
    <row r="37" spans="1:16" s="105" customFormat="1" ht="15" customHeight="1">
      <c r="A37" s="149" t="s">
        <v>57</v>
      </c>
      <c r="B37" s="73">
        <f>C37+E37+G37+I37+K37+M37+O37+G50+I50+K50+M50+O50</f>
        <v>24496967000</v>
      </c>
      <c r="C37" s="88">
        <v>377686000</v>
      </c>
      <c r="D37" s="71">
        <f t="shared" si="12"/>
        <v>0.015417663745883317</v>
      </c>
      <c r="E37" s="73">
        <v>16706625000</v>
      </c>
      <c r="F37" s="80">
        <f t="shared" si="13"/>
        <v>0.6819874884919427</v>
      </c>
      <c r="G37" s="81">
        <v>743421000</v>
      </c>
      <c r="H37" s="80">
        <f t="shared" si="14"/>
        <v>0.03034747117877899</v>
      </c>
      <c r="I37" s="81">
        <v>1119012000</v>
      </c>
      <c r="J37" s="71">
        <f t="shared" si="15"/>
        <v>0.04567961413345579</v>
      </c>
      <c r="K37" s="73">
        <v>2760833000</v>
      </c>
      <c r="L37" s="71">
        <f t="shared" si="16"/>
        <v>0.11270101314991363</v>
      </c>
      <c r="M37" s="73">
        <v>102711000</v>
      </c>
      <c r="N37" s="71">
        <f t="shared" si="17"/>
        <v>0.004192804766402306</v>
      </c>
      <c r="O37" s="73">
        <v>3525000</v>
      </c>
      <c r="P37" s="71">
        <f t="shared" si="18"/>
        <v>0.00014389536467922744</v>
      </c>
    </row>
    <row r="38" spans="1:16" s="105" customFormat="1" ht="15" customHeight="1">
      <c r="A38" s="149" t="s">
        <v>80</v>
      </c>
      <c r="B38" s="73">
        <f>C38+E38+G38+I38+K38+M38+O38+G51+I51+K51+M51+O51</f>
        <v>24330073567</v>
      </c>
      <c r="C38" s="88">
        <v>282285083</v>
      </c>
      <c r="D38" s="71">
        <f t="shared" si="12"/>
        <v>0.011602311116020473</v>
      </c>
      <c r="E38" s="73">
        <v>16787056265</v>
      </c>
      <c r="F38" s="80">
        <f t="shared" si="13"/>
        <v>0.6899714552350987</v>
      </c>
      <c r="G38" s="81">
        <v>292486993</v>
      </c>
      <c r="H38" s="80">
        <f t="shared" si="14"/>
        <v>0.012021623863756565</v>
      </c>
      <c r="I38" s="81">
        <v>1085957332</v>
      </c>
      <c r="J38" s="71">
        <f t="shared" si="15"/>
        <v>0.04463436286000113</v>
      </c>
      <c r="K38" s="73">
        <v>2749081180</v>
      </c>
      <c r="L38" s="71">
        <f t="shared" si="16"/>
        <v>0.11299107552756049</v>
      </c>
      <c r="M38" s="73">
        <v>89268635</v>
      </c>
      <c r="N38" s="71">
        <f t="shared" si="17"/>
        <v>0.0036690655601255215</v>
      </c>
      <c r="O38" s="73">
        <v>8442844</v>
      </c>
      <c r="P38" s="71">
        <f t="shared" si="18"/>
        <v>0.0003470126786402906</v>
      </c>
    </row>
    <row r="39" spans="1:16" s="105" customFormat="1" ht="15" customHeight="1">
      <c r="A39" s="149" t="s">
        <v>79</v>
      </c>
      <c r="B39" s="73">
        <f>C39+E39+G39+I39+K39+M39+O39+G52+I52+K52+M52+O52</f>
        <v>25936892000</v>
      </c>
      <c r="C39" s="88">
        <v>392949000</v>
      </c>
      <c r="D39" s="71">
        <f t="shared" si="12"/>
        <v>0.015150196099054582</v>
      </c>
      <c r="E39" s="73">
        <v>18007210000</v>
      </c>
      <c r="F39" s="80">
        <f t="shared" si="13"/>
        <v>0.6942701538796553</v>
      </c>
      <c r="G39" s="81">
        <v>67816000</v>
      </c>
      <c r="H39" s="80">
        <f t="shared" si="14"/>
        <v>0.002614654061095678</v>
      </c>
      <c r="I39" s="81">
        <v>1134171000</v>
      </c>
      <c r="J39" s="71">
        <f t="shared" si="15"/>
        <v>0.04372809972760036</v>
      </c>
      <c r="K39" s="73">
        <v>3241009000</v>
      </c>
      <c r="L39" s="71">
        <f t="shared" si="16"/>
        <v>0.12495749297949808</v>
      </c>
      <c r="M39" s="73">
        <v>166945000</v>
      </c>
      <c r="N39" s="71">
        <f t="shared" si="17"/>
        <v>0.006436584614687065</v>
      </c>
      <c r="O39" s="73">
        <v>7070000</v>
      </c>
      <c r="P39" s="71">
        <f t="shared" si="18"/>
        <v>0.00027258470290118027</v>
      </c>
    </row>
    <row r="40" spans="1:15" s="105" customFormat="1" ht="15" customHeight="1">
      <c r="A40" s="153"/>
      <c r="N40" s="44"/>
      <c r="O40" s="44"/>
    </row>
    <row r="41" spans="1:17" s="105" customFormat="1" ht="15" customHeight="1" thickBot="1">
      <c r="A41" s="153"/>
      <c r="G41" s="34"/>
      <c r="H41" s="5"/>
      <c r="I41" s="5"/>
      <c r="J41" s="5"/>
      <c r="K41" s="5"/>
      <c r="L41" s="5"/>
      <c r="M41" s="5"/>
      <c r="N41" s="5"/>
      <c r="O41" s="5"/>
      <c r="P41" s="28"/>
      <c r="Q41" s="44"/>
    </row>
    <row r="42" spans="1:17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37</v>
      </c>
      <c r="J42" s="109" t="s">
        <v>2</v>
      </c>
      <c r="K42" s="96" t="s">
        <v>19</v>
      </c>
      <c r="L42" s="109" t="s">
        <v>2</v>
      </c>
      <c r="M42" s="96" t="s">
        <v>26</v>
      </c>
      <c r="N42" s="102" t="s">
        <v>2</v>
      </c>
      <c r="O42" s="96" t="s">
        <v>34</v>
      </c>
      <c r="P42" s="109" t="s">
        <v>2</v>
      </c>
      <c r="Q42" s="181"/>
    </row>
    <row r="43" spans="1:17" s="105" customFormat="1" ht="15" customHeight="1" thickTop="1">
      <c r="A43" s="65" t="s">
        <v>23</v>
      </c>
      <c r="B43" s="103">
        <f aca="true" t="shared" si="19" ref="B43:B52">B4-B30</f>
        <v>262595260</v>
      </c>
      <c r="C43" s="71">
        <f aca="true" t="shared" si="20" ref="C43:C52">B43/B30</f>
        <v>0.015457036708557066</v>
      </c>
      <c r="D43" s="105">
        <v>2001</v>
      </c>
      <c r="E43" s="61">
        <v>0</v>
      </c>
      <c r="F43" s="105">
        <v>2001</v>
      </c>
      <c r="G43" s="83"/>
      <c r="H43" s="74">
        <f aca="true" t="shared" si="21" ref="H43:H52">G43/B30</f>
        <v>0</v>
      </c>
      <c r="I43" s="83">
        <v>0</v>
      </c>
      <c r="J43" s="74">
        <f aca="true" t="shared" si="22" ref="J43:J52">I43/B30</f>
        <v>0</v>
      </c>
      <c r="K43" s="83">
        <v>0</v>
      </c>
      <c r="L43" s="74">
        <f aca="true" t="shared" si="23" ref="L43:L52">K43/B30</f>
        <v>0</v>
      </c>
      <c r="M43" s="84">
        <v>71564401</v>
      </c>
      <c r="N43" s="74">
        <f aca="true" t="shared" si="24" ref="N43:N52">M43/B30</f>
        <v>0.004212465881078349</v>
      </c>
      <c r="O43" s="170">
        <v>0</v>
      </c>
      <c r="P43" s="71">
        <f aca="true" t="shared" si="25" ref="P43:P52">O43/B30</f>
        <v>0</v>
      </c>
      <c r="Q43" s="44"/>
    </row>
    <row r="44" spans="1:17" s="105" customFormat="1" ht="15" customHeight="1">
      <c r="A44" s="65" t="s">
        <v>21</v>
      </c>
      <c r="B44" s="103">
        <f t="shared" si="19"/>
        <v>222139373</v>
      </c>
      <c r="C44" s="71">
        <f t="shared" si="20"/>
        <v>0.012688020047544988</v>
      </c>
      <c r="D44" s="105">
        <v>2002</v>
      </c>
      <c r="E44" s="61">
        <v>0</v>
      </c>
      <c r="F44" s="105">
        <v>2002</v>
      </c>
      <c r="G44" s="81"/>
      <c r="H44" s="74">
        <f t="shared" si="21"/>
        <v>0</v>
      </c>
      <c r="I44" s="81">
        <v>0</v>
      </c>
      <c r="J44" s="74">
        <f t="shared" si="22"/>
        <v>0</v>
      </c>
      <c r="K44" s="81">
        <v>0</v>
      </c>
      <c r="L44" s="74">
        <f t="shared" si="23"/>
        <v>0</v>
      </c>
      <c r="M44" s="61">
        <v>141292836</v>
      </c>
      <c r="N44" s="74">
        <f t="shared" si="24"/>
        <v>0.008070277283723521</v>
      </c>
      <c r="O44" s="61">
        <v>0</v>
      </c>
      <c r="P44" s="71">
        <f t="shared" si="25"/>
        <v>0</v>
      </c>
      <c r="Q44" s="44"/>
    </row>
    <row r="45" spans="1:17" s="105" customFormat="1" ht="15" customHeight="1">
      <c r="A45" s="65" t="s">
        <v>22</v>
      </c>
      <c r="B45" s="103">
        <f t="shared" si="19"/>
        <v>-128414892</v>
      </c>
      <c r="C45" s="71">
        <f t="shared" si="20"/>
        <v>-0.006547777152035332</v>
      </c>
      <c r="D45" s="105">
        <v>2003</v>
      </c>
      <c r="E45" s="61">
        <v>0</v>
      </c>
      <c r="F45" s="105">
        <v>2003</v>
      </c>
      <c r="G45" s="81"/>
      <c r="H45" s="74">
        <f t="shared" si="21"/>
        <v>0</v>
      </c>
      <c r="I45" s="81">
        <v>0</v>
      </c>
      <c r="J45" s="74">
        <f t="shared" si="22"/>
        <v>0</v>
      </c>
      <c r="K45" s="81">
        <v>0</v>
      </c>
      <c r="L45" s="74">
        <f t="shared" si="23"/>
        <v>0</v>
      </c>
      <c r="M45" s="61">
        <v>87855789</v>
      </c>
      <c r="N45" s="74">
        <f t="shared" si="24"/>
        <v>0.00447969950314047</v>
      </c>
      <c r="O45" s="61">
        <v>0</v>
      </c>
      <c r="P45" s="71">
        <f t="shared" si="25"/>
        <v>0</v>
      </c>
      <c r="Q45" s="44"/>
    </row>
    <row r="46" spans="1:17" s="105" customFormat="1" ht="15" customHeight="1">
      <c r="A46" s="65" t="s">
        <v>29</v>
      </c>
      <c r="B46" s="103">
        <f t="shared" si="19"/>
        <v>-67579716</v>
      </c>
      <c r="C46" s="71">
        <f t="shared" si="20"/>
        <v>-0.0032766943591837467</v>
      </c>
      <c r="D46" s="105">
        <v>2004</v>
      </c>
      <c r="E46" s="61">
        <v>0</v>
      </c>
      <c r="F46" s="105">
        <v>2004</v>
      </c>
      <c r="G46" s="81"/>
      <c r="H46" s="74">
        <f t="shared" si="21"/>
        <v>0</v>
      </c>
      <c r="I46" s="81">
        <v>128414892</v>
      </c>
      <c r="J46" s="74">
        <f t="shared" si="22"/>
        <v>0.006226370531826296</v>
      </c>
      <c r="K46" s="81">
        <v>0</v>
      </c>
      <c r="L46" s="74">
        <f t="shared" si="23"/>
        <v>0</v>
      </c>
      <c r="M46" s="61">
        <v>100230617</v>
      </c>
      <c r="N46" s="74">
        <f t="shared" si="24"/>
        <v>0.004859817660988788</v>
      </c>
      <c r="O46" s="61">
        <v>0</v>
      </c>
      <c r="P46" s="71">
        <f t="shared" si="25"/>
        <v>0</v>
      </c>
      <c r="Q46" s="44"/>
    </row>
    <row r="47" spans="1:17" s="105" customFormat="1" ht="15" customHeight="1">
      <c r="A47" s="65" t="s">
        <v>42</v>
      </c>
      <c r="B47" s="103">
        <f t="shared" si="19"/>
        <v>299146619</v>
      </c>
      <c r="C47" s="71">
        <f t="shared" si="20"/>
        <v>0.01393050441865241</v>
      </c>
      <c r="D47" s="105">
        <v>2005</v>
      </c>
      <c r="E47" s="61">
        <v>0</v>
      </c>
      <c r="F47" s="105">
        <v>2005</v>
      </c>
      <c r="G47" s="81"/>
      <c r="H47" s="74">
        <f t="shared" si="21"/>
        <v>0</v>
      </c>
      <c r="I47" s="81">
        <v>67579716</v>
      </c>
      <c r="J47" s="74">
        <f t="shared" si="22"/>
        <v>0.003147017123229713</v>
      </c>
      <c r="K47" s="81">
        <v>0</v>
      </c>
      <c r="L47" s="74">
        <f t="shared" si="23"/>
        <v>0</v>
      </c>
      <c r="M47" s="61">
        <v>17368012</v>
      </c>
      <c r="N47" s="74">
        <f t="shared" si="24"/>
        <v>0.000808784564298245</v>
      </c>
      <c r="O47" s="61">
        <v>0</v>
      </c>
      <c r="P47" s="71">
        <f t="shared" si="25"/>
        <v>0</v>
      </c>
      <c r="Q47" s="44"/>
    </row>
    <row r="48" spans="1:17" s="105" customFormat="1" ht="15" customHeight="1">
      <c r="A48" s="65" t="s">
        <v>46</v>
      </c>
      <c r="B48" s="103">
        <f t="shared" si="19"/>
        <v>329951343</v>
      </c>
      <c r="C48" s="71">
        <f t="shared" si="20"/>
        <v>0.014401691188684137</v>
      </c>
      <c r="D48" s="105">
        <v>2006</v>
      </c>
      <c r="E48" s="61">
        <v>0</v>
      </c>
      <c r="F48" s="105">
        <v>2006</v>
      </c>
      <c r="G48" s="81"/>
      <c r="H48" s="74">
        <f t="shared" si="21"/>
        <v>0</v>
      </c>
      <c r="I48" s="81">
        <v>0</v>
      </c>
      <c r="J48" s="74">
        <f t="shared" si="22"/>
        <v>0</v>
      </c>
      <c r="K48" s="81">
        <v>0</v>
      </c>
      <c r="L48" s="74">
        <f t="shared" si="23"/>
        <v>0</v>
      </c>
      <c r="M48" s="61">
        <v>118123644</v>
      </c>
      <c r="N48" s="74">
        <f t="shared" si="24"/>
        <v>0.005155851852283753</v>
      </c>
      <c r="O48" s="61">
        <v>0</v>
      </c>
      <c r="P48" s="71">
        <f t="shared" si="25"/>
        <v>0</v>
      </c>
      <c r="Q48" s="44"/>
    </row>
    <row r="49" spans="1:16" s="105" customFormat="1" ht="15" customHeight="1">
      <c r="A49" s="65" t="s">
        <v>49</v>
      </c>
      <c r="B49" s="103">
        <f t="shared" si="19"/>
        <v>116467396</v>
      </c>
      <c r="C49" s="71">
        <f t="shared" si="20"/>
        <v>0.004629762738339569</v>
      </c>
      <c r="D49" s="105">
        <v>2007</v>
      </c>
      <c r="E49" s="61">
        <v>0</v>
      </c>
      <c r="F49" s="105">
        <v>2007</v>
      </c>
      <c r="G49" s="81"/>
      <c r="H49" s="74">
        <f t="shared" si="21"/>
        <v>0</v>
      </c>
      <c r="I49" s="81">
        <v>0</v>
      </c>
      <c r="J49" s="74">
        <f t="shared" si="22"/>
        <v>0</v>
      </c>
      <c r="K49" s="81">
        <v>0</v>
      </c>
      <c r="L49" s="74">
        <f t="shared" si="23"/>
        <v>0</v>
      </c>
      <c r="M49" s="61">
        <v>248467910</v>
      </c>
      <c r="N49" s="74">
        <f t="shared" si="24"/>
        <v>0.009876991423343145</v>
      </c>
      <c r="O49" s="61">
        <v>0</v>
      </c>
      <c r="P49" s="71">
        <f t="shared" si="25"/>
        <v>0</v>
      </c>
    </row>
    <row r="50" spans="1:16" s="105" customFormat="1" ht="15" customHeight="1">
      <c r="A50" s="65" t="s">
        <v>51</v>
      </c>
      <c r="B50" s="103">
        <f t="shared" si="19"/>
        <v>5966000</v>
      </c>
      <c r="C50" s="71">
        <f t="shared" si="20"/>
        <v>0.00024354035338333926</v>
      </c>
      <c r="D50" s="105">
        <v>2008</v>
      </c>
      <c r="E50" s="61">
        <v>0</v>
      </c>
      <c r="F50" s="105">
        <v>2008</v>
      </c>
      <c r="G50" s="81">
        <v>2617521000</v>
      </c>
      <c r="H50" s="74">
        <f t="shared" si="21"/>
        <v>0.10685081953206697</v>
      </c>
      <c r="I50" s="81">
        <v>0</v>
      </c>
      <c r="J50" s="74">
        <f t="shared" si="22"/>
        <v>0</v>
      </c>
      <c r="K50" s="81">
        <v>0</v>
      </c>
      <c r="L50" s="74">
        <f t="shared" si="23"/>
        <v>0</v>
      </c>
      <c r="M50" s="61">
        <v>65633000</v>
      </c>
      <c r="N50" s="74">
        <f t="shared" si="24"/>
        <v>0.0026792296368770875</v>
      </c>
      <c r="O50" s="61">
        <v>0</v>
      </c>
      <c r="P50" s="71">
        <f t="shared" si="25"/>
        <v>0</v>
      </c>
    </row>
    <row r="51" spans="1:16" s="105" customFormat="1" ht="15" customHeight="1">
      <c r="A51" s="65" t="s">
        <v>58</v>
      </c>
      <c r="B51" s="103">
        <f t="shared" si="19"/>
        <v>227053653</v>
      </c>
      <c r="C51" s="71">
        <f t="shared" si="20"/>
        <v>0.009332222213580288</v>
      </c>
      <c r="D51" s="105">
        <v>2009</v>
      </c>
      <c r="E51" s="61">
        <v>0</v>
      </c>
      <c r="F51" s="105">
        <v>2009</v>
      </c>
      <c r="G51" s="81">
        <v>2969283938</v>
      </c>
      <c r="H51" s="74">
        <f t="shared" si="21"/>
        <v>0.12204171638952119</v>
      </c>
      <c r="I51" s="81">
        <v>0</v>
      </c>
      <c r="J51" s="74">
        <f t="shared" si="22"/>
        <v>0</v>
      </c>
      <c r="K51" s="81">
        <v>0</v>
      </c>
      <c r="L51" s="74">
        <f t="shared" si="23"/>
        <v>0</v>
      </c>
      <c r="M51" s="61">
        <v>66211297</v>
      </c>
      <c r="N51" s="74">
        <f t="shared" si="24"/>
        <v>0.0027213767692755944</v>
      </c>
      <c r="O51" s="61">
        <v>0</v>
      </c>
      <c r="P51" s="71">
        <f t="shared" si="25"/>
        <v>0</v>
      </c>
    </row>
    <row r="52" spans="1:16" s="105" customFormat="1" ht="15" customHeight="1">
      <c r="A52" s="65" t="s">
        <v>60</v>
      </c>
      <c r="B52" s="103">
        <f t="shared" si="19"/>
        <v>0</v>
      </c>
      <c r="C52" s="71">
        <f t="shared" si="20"/>
        <v>0</v>
      </c>
      <c r="D52" s="105">
        <v>2010</v>
      </c>
      <c r="E52" s="61">
        <v>0</v>
      </c>
      <c r="F52" s="105">
        <v>2010</v>
      </c>
      <c r="G52" s="81">
        <v>2850568000</v>
      </c>
      <c r="H52" s="74">
        <f t="shared" si="21"/>
        <v>0.10990399312300024</v>
      </c>
      <c r="I52" s="81">
        <v>0</v>
      </c>
      <c r="J52" s="74">
        <f t="shared" si="22"/>
        <v>0</v>
      </c>
      <c r="K52" s="81">
        <v>0</v>
      </c>
      <c r="L52" s="74">
        <f t="shared" si="23"/>
        <v>0</v>
      </c>
      <c r="M52" s="61">
        <v>69154000</v>
      </c>
      <c r="N52" s="74">
        <f t="shared" si="24"/>
        <v>0.0026662408125075277</v>
      </c>
      <c r="O52" s="61">
        <v>0</v>
      </c>
      <c r="P52" s="71">
        <f t="shared" si="25"/>
        <v>0</v>
      </c>
    </row>
    <row r="53" s="105" customFormat="1" ht="15" customHeight="1">
      <c r="A53" s="153"/>
    </row>
    <row r="54" s="105" customFormat="1" ht="15" customHeight="1">
      <c r="A54" s="153"/>
    </row>
  </sheetData>
  <sheetProtection/>
  <printOptions/>
  <pageMargins left="1.1" right="0.3937007874015748" top="0.7086614173228347" bottom="0.4724409448818898" header="0.5118110236220472" footer="0.2755905511811024"/>
  <pageSetup fitToHeight="1" fitToWidth="1" horizontalDpi="400" verticalDpi="4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F29">
      <selection activeCell="P52" sqref="P52"/>
    </sheetView>
  </sheetViews>
  <sheetFormatPr defaultColWidth="9.00390625" defaultRowHeight="13.5"/>
  <cols>
    <col min="1" max="1" width="15.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7" customHeight="1">
      <c r="B1" s="121" t="s">
        <v>124</v>
      </c>
      <c r="G1" t="s">
        <v>87</v>
      </c>
    </row>
    <row r="2" spans="1:16" ht="20.25" customHeight="1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22947787170</v>
      </c>
      <c r="C4" s="22">
        <v>7525745989</v>
      </c>
      <c r="D4" s="74">
        <f aca="true" t="shared" si="0" ref="D4:D13">C4/B4</f>
        <v>0.3279508360979801</v>
      </c>
      <c r="E4" s="75">
        <v>1116600</v>
      </c>
      <c r="F4" s="80">
        <f aca="true" t="shared" si="1" ref="F4:F13">E4/B4</f>
        <v>4.865828638413331E-05</v>
      </c>
      <c r="G4" s="69">
        <v>7254633428</v>
      </c>
      <c r="H4" s="74">
        <f aca="true" t="shared" si="2" ref="H4:H13">G4/B4</f>
        <v>0.3161365134797875</v>
      </c>
      <c r="I4" s="69">
        <v>4031676316</v>
      </c>
      <c r="J4" s="71">
        <f aca="true" t="shared" si="3" ref="J4:J13">I4/B4</f>
        <v>0.17568911050694566</v>
      </c>
      <c r="K4" s="24">
        <v>91577343</v>
      </c>
      <c r="L4" s="71">
        <f aca="true" t="shared" si="4" ref="L4:L13">K4/B4</f>
        <v>0.003990682950019708</v>
      </c>
      <c r="M4" s="24">
        <v>247515615</v>
      </c>
      <c r="N4" s="71">
        <f aca="true" t="shared" si="5" ref="N4:N13">M4/B4</f>
        <v>0.010786034102825436</v>
      </c>
      <c r="O4" s="24"/>
      <c r="P4" s="71"/>
    </row>
    <row r="5" spans="1:16" s="56" customFormat="1" ht="15" customHeight="1">
      <c r="A5" s="149" t="s">
        <v>10</v>
      </c>
      <c r="B5" s="13">
        <v>23233015253</v>
      </c>
      <c r="C5" s="88">
        <v>7998667036</v>
      </c>
      <c r="D5" s="74">
        <f t="shared" si="0"/>
        <v>0.3442801956137467</v>
      </c>
      <c r="E5" s="18">
        <v>993000</v>
      </c>
      <c r="F5" s="80">
        <f t="shared" si="1"/>
        <v>4.274090079081652E-05</v>
      </c>
      <c r="G5" s="81">
        <v>7624874224</v>
      </c>
      <c r="H5" s="74">
        <f t="shared" si="2"/>
        <v>0.32819133207496287</v>
      </c>
      <c r="I5" s="81">
        <v>3513556264</v>
      </c>
      <c r="J5" s="71">
        <f t="shared" si="3"/>
        <v>0.15123117794821345</v>
      </c>
      <c r="K5" s="73">
        <v>90326237</v>
      </c>
      <c r="L5" s="71">
        <f t="shared" si="4"/>
        <v>0.0038878396117067275</v>
      </c>
      <c r="M5" s="73">
        <v>264669982</v>
      </c>
      <c r="N5" s="71">
        <f t="shared" si="5"/>
        <v>0.011391977283956892</v>
      </c>
      <c r="O5" s="73"/>
      <c r="P5" s="71"/>
    </row>
    <row r="6" spans="1:16" s="56" customFormat="1" ht="15" customHeight="1">
      <c r="A6" s="149" t="s">
        <v>11</v>
      </c>
      <c r="B6" s="13">
        <v>25838577491</v>
      </c>
      <c r="C6" s="88">
        <v>8384323416</v>
      </c>
      <c r="D6" s="74">
        <f t="shared" si="0"/>
        <v>0.32448858374345096</v>
      </c>
      <c r="E6" s="18">
        <v>979950</v>
      </c>
      <c r="F6" s="80">
        <f t="shared" si="1"/>
        <v>3.7925849452870715E-05</v>
      </c>
      <c r="G6" s="81">
        <v>8178883529</v>
      </c>
      <c r="H6" s="74">
        <f t="shared" si="2"/>
        <v>0.31653768601808047</v>
      </c>
      <c r="I6" s="81">
        <v>5128396421</v>
      </c>
      <c r="J6" s="71">
        <f t="shared" si="3"/>
        <v>0.19847828011376806</v>
      </c>
      <c r="K6" s="73">
        <v>190137692</v>
      </c>
      <c r="L6" s="71">
        <f t="shared" si="4"/>
        <v>0.007358674914136743</v>
      </c>
      <c r="M6" s="73">
        <v>459574996</v>
      </c>
      <c r="N6" s="71">
        <f t="shared" si="5"/>
        <v>0.017786389214347328</v>
      </c>
      <c r="O6" s="73"/>
      <c r="P6" s="71"/>
    </row>
    <row r="7" spans="1:16" s="56" customFormat="1" ht="15" customHeight="1">
      <c r="A7" s="149" t="s">
        <v>41</v>
      </c>
      <c r="B7" s="13">
        <v>27226994811</v>
      </c>
      <c r="C7" s="88">
        <v>9052505983</v>
      </c>
      <c r="D7" s="74">
        <f t="shared" si="0"/>
        <v>0.33248274537234973</v>
      </c>
      <c r="E7" s="18">
        <v>981320</v>
      </c>
      <c r="F7" s="80">
        <f t="shared" si="1"/>
        <v>3.604217089737484E-05</v>
      </c>
      <c r="G7" s="81">
        <v>8095847324</v>
      </c>
      <c r="H7" s="74">
        <f t="shared" si="2"/>
        <v>0.2973463424883451</v>
      </c>
      <c r="I7" s="81">
        <v>5904687488</v>
      </c>
      <c r="J7" s="71">
        <f t="shared" si="3"/>
        <v>0.21686886595410973</v>
      </c>
      <c r="K7" s="73">
        <v>187792801</v>
      </c>
      <c r="L7" s="71">
        <f t="shared" si="4"/>
        <v>0.0068973018250302704</v>
      </c>
      <c r="M7" s="73">
        <v>481361947</v>
      </c>
      <c r="N7" s="71">
        <f t="shared" si="5"/>
        <v>0.017679584189935076</v>
      </c>
      <c r="O7" s="73"/>
      <c r="P7" s="71"/>
    </row>
    <row r="8" spans="1:16" s="56" customFormat="1" ht="15" customHeight="1">
      <c r="A8" s="149" t="s">
        <v>45</v>
      </c>
      <c r="B8" s="13">
        <v>28149902011</v>
      </c>
      <c r="C8" s="88">
        <v>9125700489</v>
      </c>
      <c r="D8" s="74">
        <f t="shared" si="0"/>
        <v>0.3241823181279279</v>
      </c>
      <c r="E8" s="18">
        <v>980570</v>
      </c>
      <c r="F8" s="80">
        <f t="shared" si="1"/>
        <v>3.483386903502639E-05</v>
      </c>
      <c r="G8" s="81">
        <v>7429778644</v>
      </c>
      <c r="H8" s="74">
        <f t="shared" si="2"/>
        <v>0.2639362169394658</v>
      </c>
      <c r="I8" s="81">
        <v>6922098252</v>
      </c>
      <c r="J8" s="71">
        <f t="shared" si="3"/>
        <v>0.2459013267362382</v>
      </c>
      <c r="K8" s="73">
        <v>1007040339</v>
      </c>
      <c r="L8" s="71">
        <f t="shared" si="4"/>
        <v>0.035774204066731166</v>
      </c>
      <c r="M8" s="73">
        <v>508821035</v>
      </c>
      <c r="N8" s="71">
        <f t="shared" si="5"/>
        <v>0.01807541052189704</v>
      </c>
      <c r="O8" s="73"/>
      <c r="P8" s="71"/>
    </row>
    <row r="9" spans="1:16" s="56" customFormat="1" ht="15" customHeight="1">
      <c r="A9" s="149" t="s">
        <v>48</v>
      </c>
      <c r="B9" s="13">
        <f>C9+E9+G9+I9+K9+M9+O9+G22+I22+K22+M22+O22</f>
        <v>29539659837</v>
      </c>
      <c r="C9" s="88">
        <v>9179641197</v>
      </c>
      <c r="D9" s="74">
        <f t="shared" si="0"/>
        <v>0.31075649644082937</v>
      </c>
      <c r="E9" s="18">
        <v>677040</v>
      </c>
      <c r="F9" s="80">
        <f t="shared" si="1"/>
        <v>2.2919695207592447E-05</v>
      </c>
      <c r="G9" s="81">
        <v>6718784962</v>
      </c>
      <c r="H9" s="74">
        <f t="shared" si="2"/>
        <v>0.22744963886091754</v>
      </c>
      <c r="I9" s="81">
        <v>8034941756</v>
      </c>
      <c r="J9" s="71">
        <f t="shared" si="3"/>
        <v>0.2720052228203321</v>
      </c>
      <c r="K9" s="73">
        <v>1248832606</v>
      </c>
      <c r="L9" s="71">
        <f t="shared" si="4"/>
        <v>0.042276472135802004</v>
      </c>
      <c r="M9" s="73">
        <v>1366192362</v>
      </c>
      <c r="N9" s="71">
        <f t="shared" si="5"/>
        <v>0.04624942770291387</v>
      </c>
      <c r="O9" s="73"/>
      <c r="P9" s="71"/>
    </row>
    <row r="10" spans="1:16" s="56" customFormat="1" ht="15" customHeight="1">
      <c r="A10" s="149" t="s">
        <v>59</v>
      </c>
      <c r="B10" s="13">
        <f>C10+E10+G10+I10+K10+M10+O10+G23+I23+K23+M23+O23</f>
        <v>30709728497</v>
      </c>
      <c r="C10" s="88">
        <v>9114931576</v>
      </c>
      <c r="D10" s="74">
        <f t="shared" si="0"/>
        <v>0.2968092530316713</v>
      </c>
      <c r="E10" s="18">
        <v>0</v>
      </c>
      <c r="F10" s="80">
        <f t="shared" si="1"/>
        <v>0</v>
      </c>
      <c r="G10" s="81">
        <v>6718047611</v>
      </c>
      <c r="H10" s="74">
        <f t="shared" si="2"/>
        <v>0.2187595898692585</v>
      </c>
      <c r="I10" s="81">
        <v>8120370270</v>
      </c>
      <c r="J10" s="71">
        <f t="shared" si="3"/>
        <v>0.26442338201698107</v>
      </c>
      <c r="K10" s="73">
        <v>1269314285</v>
      </c>
      <c r="L10" s="71">
        <f t="shared" si="4"/>
        <v>0.041332644315758046</v>
      </c>
      <c r="M10" s="73">
        <v>2492906389</v>
      </c>
      <c r="N10" s="71">
        <f t="shared" si="5"/>
        <v>0.08117643857527199</v>
      </c>
      <c r="O10" s="73"/>
      <c r="P10" s="71"/>
    </row>
    <row r="11" spans="1:16" s="56" customFormat="1" ht="15" customHeight="1">
      <c r="A11" s="149" t="s">
        <v>57</v>
      </c>
      <c r="B11" s="13">
        <f>C11+E11+G11+I11+K11+M11+O11+G24+I24+K24+M24+O24</f>
        <v>29570790315</v>
      </c>
      <c r="C11" s="88">
        <v>7083233355</v>
      </c>
      <c r="D11" s="74">
        <f t="shared" si="0"/>
        <v>0.239534800373833</v>
      </c>
      <c r="E11" s="18">
        <v>1217630</v>
      </c>
      <c r="F11" s="80">
        <f t="shared" si="1"/>
        <v>4.117678246097969E-05</v>
      </c>
      <c r="G11" s="81">
        <v>6756624226</v>
      </c>
      <c r="H11" s="74">
        <f t="shared" si="2"/>
        <v>0.22848980882910838</v>
      </c>
      <c r="I11" s="81">
        <v>2601806000</v>
      </c>
      <c r="J11" s="71">
        <f t="shared" si="3"/>
        <v>0.08798567682109648</v>
      </c>
      <c r="K11" s="73">
        <v>1290262897</v>
      </c>
      <c r="L11" s="71">
        <f t="shared" si="4"/>
        <v>0.043633020398021104</v>
      </c>
      <c r="M11" s="73">
        <v>3145214961</v>
      </c>
      <c r="N11" s="71">
        <f t="shared" si="5"/>
        <v>0.1063622218918027</v>
      </c>
      <c r="O11" s="73">
        <v>6080369296</v>
      </c>
      <c r="P11" s="71">
        <f>O11/B11</f>
        <v>0.2056207910316042</v>
      </c>
    </row>
    <row r="12" spans="1:16" s="56" customFormat="1" ht="15" customHeight="1">
      <c r="A12" s="149" t="s">
        <v>80</v>
      </c>
      <c r="B12" s="13">
        <f>C12+E12+G12+I12+K12+M12+O12+G25+I25+K25+M25+O25</f>
        <v>31105722808</v>
      </c>
      <c r="C12" s="88">
        <v>7167142349</v>
      </c>
      <c r="D12" s="74">
        <f t="shared" si="0"/>
        <v>0.23041233901681593</v>
      </c>
      <c r="E12" s="18">
        <v>1117140</v>
      </c>
      <c r="F12" s="80">
        <f t="shared" si="1"/>
        <v>3.591429162072664E-05</v>
      </c>
      <c r="G12" s="81">
        <v>7378005937</v>
      </c>
      <c r="H12" s="74">
        <f t="shared" si="2"/>
        <v>0.23719127128280298</v>
      </c>
      <c r="I12" s="81">
        <v>1654436598</v>
      </c>
      <c r="J12" s="71">
        <f t="shared" si="3"/>
        <v>0.05318753106018484</v>
      </c>
      <c r="K12" s="73">
        <v>1277100569</v>
      </c>
      <c r="L12" s="71">
        <f t="shared" si="4"/>
        <v>0.04105677199282268</v>
      </c>
      <c r="M12" s="73">
        <v>3614803752</v>
      </c>
      <c r="N12" s="71">
        <f t="shared" si="5"/>
        <v>0.11621024768697283</v>
      </c>
      <c r="O12" s="73">
        <v>7183121230</v>
      </c>
      <c r="P12" s="71">
        <f>O12/B12</f>
        <v>0.2309260348758908</v>
      </c>
    </row>
    <row r="13" spans="1:16" s="56" customFormat="1" ht="15" customHeight="1">
      <c r="A13" s="149" t="s">
        <v>79</v>
      </c>
      <c r="B13" s="13">
        <f>C13+E13+G13+I13+K13+M13+O13+G26+I26+K26+M26+O26</f>
        <v>33653913000</v>
      </c>
      <c r="C13" s="88">
        <v>7820103000</v>
      </c>
      <c r="D13" s="74">
        <f t="shared" si="0"/>
        <v>0.2323683133072817</v>
      </c>
      <c r="E13" s="18">
        <v>1401000</v>
      </c>
      <c r="F13" s="80">
        <f t="shared" si="1"/>
        <v>4.162963159737175E-05</v>
      </c>
      <c r="G13" s="81">
        <v>6663284000</v>
      </c>
      <c r="H13" s="74">
        <f t="shared" si="2"/>
        <v>0.1979943312981168</v>
      </c>
      <c r="I13" s="81">
        <v>1605467000</v>
      </c>
      <c r="J13" s="71">
        <f t="shared" si="3"/>
        <v>0.047705210386679256</v>
      </c>
      <c r="K13" s="73">
        <v>1332853000</v>
      </c>
      <c r="L13" s="71">
        <f t="shared" si="4"/>
        <v>0.039604696190900596</v>
      </c>
      <c r="M13" s="73">
        <v>3920434000</v>
      </c>
      <c r="N13" s="71">
        <f t="shared" si="5"/>
        <v>0.11649266461228446</v>
      </c>
      <c r="O13" s="73">
        <v>9252723000</v>
      </c>
      <c r="P13" s="71">
        <f>O13/B13</f>
        <v>0.2749375087526969</v>
      </c>
    </row>
    <row r="14" spans="1:20" s="56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93"/>
      <c r="N14" s="62"/>
      <c r="O14" s="57"/>
      <c r="P14" s="62"/>
      <c r="Q14" s="57"/>
      <c r="R14" s="62"/>
      <c r="S14" s="57"/>
      <c r="T14" s="62"/>
    </row>
    <row r="15" spans="1:20" s="56" customFormat="1" ht="15" customHeight="1" thickBot="1">
      <c r="A15" s="120"/>
      <c r="B15" s="24"/>
      <c r="C15" s="57"/>
      <c r="F15" s="215"/>
      <c r="G15" s="5"/>
      <c r="H15" s="5"/>
      <c r="I15" s="5"/>
      <c r="J15" s="5"/>
      <c r="K15" s="6"/>
      <c r="L15" s="8"/>
      <c r="M15" s="7"/>
      <c r="N15" s="90"/>
      <c r="O15" s="7"/>
      <c r="P15" s="110"/>
      <c r="Q15" s="57"/>
      <c r="R15" s="62"/>
      <c r="S15" s="57"/>
      <c r="T15" s="62"/>
    </row>
    <row r="16" spans="1:20" s="184" customFormat="1" ht="15" customHeight="1" thickBot="1" thickTop="1">
      <c r="A16" s="181"/>
      <c r="B16" s="182"/>
      <c r="C16" s="182"/>
      <c r="F16" s="183"/>
      <c r="G16" s="185" t="s">
        <v>36</v>
      </c>
      <c r="H16" s="96" t="s">
        <v>2</v>
      </c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96" t="s">
        <v>25</v>
      </c>
      <c r="P16" s="96" t="s">
        <v>2</v>
      </c>
      <c r="Q16" s="182"/>
      <c r="R16" s="183"/>
      <c r="S16" s="182"/>
      <c r="T16" s="183"/>
    </row>
    <row r="17" spans="1:20" s="56" customFormat="1" ht="15" customHeight="1" thickTop="1">
      <c r="A17" s="120"/>
      <c r="B17" s="24"/>
      <c r="C17" s="57"/>
      <c r="F17" s="168">
        <v>2001</v>
      </c>
      <c r="G17" s="69">
        <v>0</v>
      </c>
      <c r="H17" s="70">
        <f aca="true" t="shared" si="6" ref="H17:H26">G17/B4</f>
        <v>0</v>
      </c>
      <c r="I17" s="69">
        <v>49427000</v>
      </c>
      <c r="J17" s="70">
        <f aca="true" t="shared" si="7" ref="J17:J26">I17/B4</f>
        <v>0.0021538895944013584</v>
      </c>
      <c r="K17" s="24">
        <v>3115473750</v>
      </c>
      <c r="L17" s="71">
        <f aca="true" t="shared" si="8" ref="L17:L26">K17/B4</f>
        <v>0.13576358046726647</v>
      </c>
      <c r="M17" s="24">
        <v>597547764</v>
      </c>
      <c r="N17" s="71">
        <f aca="true" t="shared" si="9" ref="N17:N26">M17/B4</f>
        <v>0.02603945032143158</v>
      </c>
      <c r="O17" s="24">
        <v>32973965</v>
      </c>
      <c r="P17" s="71">
        <f aca="true" t="shared" si="10" ref="P17:P26">O17/B4</f>
        <v>0.0014369126206254597</v>
      </c>
      <c r="Q17" s="57"/>
      <c r="R17" s="62"/>
      <c r="S17" s="57"/>
      <c r="T17" s="62"/>
    </row>
    <row r="18" spans="1:20" s="56" customFormat="1" ht="15" customHeight="1">
      <c r="A18" s="120"/>
      <c r="B18" s="24"/>
      <c r="C18" s="57"/>
      <c r="F18" s="168">
        <v>2002</v>
      </c>
      <c r="G18" s="61">
        <v>159900</v>
      </c>
      <c r="H18" s="72">
        <f t="shared" si="6"/>
        <v>6.8824471666178866E-06</v>
      </c>
      <c r="I18" s="61">
        <v>0</v>
      </c>
      <c r="J18" s="72">
        <f t="shared" si="7"/>
        <v>0</v>
      </c>
      <c r="K18" s="73">
        <v>3258279380</v>
      </c>
      <c r="L18" s="71">
        <f t="shared" si="8"/>
        <v>0.14024350023095988</v>
      </c>
      <c r="M18" s="73">
        <v>399100870</v>
      </c>
      <c r="N18" s="71">
        <f t="shared" si="9"/>
        <v>0.017178177935748804</v>
      </c>
      <c r="O18" s="73">
        <v>82388360</v>
      </c>
      <c r="P18" s="71">
        <f t="shared" si="10"/>
        <v>0.003546175952747307</v>
      </c>
      <c r="Q18" s="57"/>
      <c r="R18" s="62"/>
      <c r="S18" s="57"/>
      <c r="T18" s="62"/>
    </row>
    <row r="19" spans="1:20" s="56" customFormat="1" ht="15" customHeight="1">
      <c r="A19" s="120"/>
      <c r="B19" s="24"/>
      <c r="C19" s="57"/>
      <c r="F19" s="168">
        <v>2003</v>
      </c>
      <c r="G19" s="61">
        <v>57275</v>
      </c>
      <c r="H19" s="72">
        <f t="shared" si="6"/>
        <v>2.216646795666279E-06</v>
      </c>
      <c r="I19" s="61">
        <v>0</v>
      </c>
      <c r="J19" s="72">
        <f t="shared" si="7"/>
        <v>0</v>
      </c>
      <c r="K19" s="73">
        <v>3457713146</v>
      </c>
      <c r="L19" s="71">
        <f t="shared" si="8"/>
        <v>0.13381979511853462</v>
      </c>
      <c r="M19" s="73">
        <v>0</v>
      </c>
      <c r="N19" s="71">
        <f t="shared" si="9"/>
        <v>0</v>
      </c>
      <c r="O19" s="73">
        <v>38011066</v>
      </c>
      <c r="P19" s="71">
        <f t="shared" si="10"/>
        <v>0.0014710974709517147</v>
      </c>
      <c r="Q19" s="57"/>
      <c r="R19" s="62"/>
      <c r="S19" s="57"/>
      <c r="T19" s="62"/>
    </row>
    <row r="20" spans="1:20" s="56" customFormat="1" ht="15" customHeight="1">
      <c r="A20" s="120"/>
      <c r="B20" s="24"/>
      <c r="C20" s="57"/>
      <c r="F20" s="168">
        <v>2004</v>
      </c>
      <c r="G20" s="61">
        <v>861000</v>
      </c>
      <c r="H20" s="72">
        <f t="shared" si="6"/>
        <v>3.1623027292462946E-05</v>
      </c>
      <c r="I20" s="61">
        <v>0</v>
      </c>
      <c r="J20" s="72">
        <f t="shared" si="7"/>
        <v>0</v>
      </c>
      <c r="K20" s="73">
        <v>3444420216</v>
      </c>
      <c r="L20" s="71">
        <f t="shared" si="8"/>
        <v>0.12650754297012673</v>
      </c>
      <c r="M20" s="73">
        <v>0</v>
      </c>
      <c r="N20" s="71">
        <f t="shared" si="9"/>
        <v>0</v>
      </c>
      <c r="O20" s="73">
        <v>59311632</v>
      </c>
      <c r="P20" s="71">
        <f t="shared" si="10"/>
        <v>0.002178412726476793</v>
      </c>
      <c r="Q20" s="57"/>
      <c r="R20" s="62"/>
      <c r="S20" s="57"/>
      <c r="T20" s="62"/>
    </row>
    <row r="21" spans="1:20" s="56" customFormat="1" ht="15" customHeight="1">
      <c r="A21" s="120"/>
      <c r="B21" s="24"/>
      <c r="C21" s="57"/>
      <c r="F21" s="168">
        <v>2005</v>
      </c>
      <c r="G21" s="61">
        <v>81500</v>
      </c>
      <c r="H21" s="72">
        <f t="shared" si="6"/>
        <v>2.8952143410002864E-06</v>
      </c>
      <c r="I21" s="61">
        <v>0</v>
      </c>
      <c r="J21" s="72">
        <f t="shared" si="7"/>
        <v>0</v>
      </c>
      <c r="K21" s="73">
        <v>3110769160</v>
      </c>
      <c r="L21" s="71">
        <f t="shared" si="8"/>
        <v>0.11050728200703576</v>
      </c>
      <c r="M21" s="73">
        <v>0</v>
      </c>
      <c r="N21" s="71">
        <f t="shared" si="9"/>
        <v>0</v>
      </c>
      <c r="O21" s="73">
        <v>44632022</v>
      </c>
      <c r="P21" s="71">
        <f t="shared" si="10"/>
        <v>0.0015855125173281017</v>
      </c>
      <c r="Q21" s="57"/>
      <c r="R21" s="62"/>
      <c r="S21" s="57"/>
      <c r="T21" s="62"/>
    </row>
    <row r="22" spans="1:20" s="56" customFormat="1" ht="15" customHeight="1">
      <c r="A22" s="120"/>
      <c r="B22" s="24"/>
      <c r="C22" s="57"/>
      <c r="F22" s="168">
        <v>2006</v>
      </c>
      <c r="G22" s="61"/>
      <c r="H22" s="72">
        <f t="shared" si="6"/>
        <v>0</v>
      </c>
      <c r="I22" s="61">
        <v>0</v>
      </c>
      <c r="J22" s="72">
        <f t="shared" si="7"/>
        <v>0</v>
      </c>
      <c r="K22" s="73">
        <v>2956188711</v>
      </c>
      <c r="L22" s="71">
        <f t="shared" si="8"/>
        <v>0.10007524552795344</v>
      </c>
      <c r="M22" s="73">
        <v>0</v>
      </c>
      <c r="N22" s="71">
        <f t="shared" si="9"/>
        <v>0</v>
      </c>
      <c r="O22" s="73">
        <v>34401203</v>
      </c>
      <c r="P22" s="71">
        <f t="shared" si="10"/>
        <v>0.0011645768160441258</v>
      </c>
      <c r="Q22" s="57"/>
      <c r="R22" s="62"/>
      <c r="S22" s="57"/>
      <c r="T22" s="62"/>
    </row>
    <row r="23" spans="1:20" s="56" customFormat="1" ht="15" customHeight="1">
      <c r="A23" s="120"/>
      <c r="B23" s="24"/>
      <c r="C23" s="57"/>
      <c r="F23" s="168">
        <v>2007</v>
      </c>
      <c r="G23" s="61">
        <v>0</v>
      </c>
      <c r="H23" s="72">
        <f t="shared" si="6"/>
        <v>0</v>
      </c>
      <c r="I23" s="61">
        <v>0</v>
      </c>
      <c r="J23" s="72">
        <f t="shared" si="7"/>
        <v>0</v>
      </c>
      <c r="K23" s="73">
        <v>2954515289</v>
      </c>
      <c r="L23" s="71">
        <f t="shared" si="8"/>
        <v>0.09620779582237672</v>
      </c>
      <c r="M23" s="73">
        <v>0</v>
      </c>
      <c r="N23" s="71">
        <f t="shared" si="9"/>
        <v>0</v>
      </c>
      <c r="O23" s="73">
        <v>39643077</v>
      </c>
      <c r="P23" s="71">
        <f t="shared" si="10"/>
        <v>0.0012908963686824092</v>
      </c>
      <c r="Q23" s="57"/>
      <c r="R23" s="62"/>
      <c r="S23" s="57"/>
      <c r="T23" s="62"/>
    </row>
    <row r="24" spans="1:20" s="56" customFormat="1" ht="15" customHeight="1">
      <c r="A24" s="120"/>
      <c r="B24" s="24"/>
      <c r="C24" s="57"/>
      <c r="F24" s="168">
        <v>2008</v>
      </c>
      <c r="G24" s="61">
        <v>50400</v>
      </c>
      <c r="H24" s="72">
        <f t="shared" si="6"/>
        <v>1.7043846127587003E-06</v>
      </c>
      <c r="I24" s="61">
        <v>0</v>
      </c>
      <c r="J24" s="72">
        <f t="shared" si="7"/>
        <v>0</v>
      </c>
      <c r="K24" s="73">
        <v>2585422923</v>
      </c>
      <c r="L24" s="71">
        <f t="shared" si="8"/>
        <v>0.08743164776656392</v>
      </c>
      <c r="M24" s="73">
        <v>0</v>
      </c>
      <c r="N24" s="71">
        <f t="shared" si="9"/>
        <v>0</v>
      </c>
      <c r="O24" s="73">
        <v>26588627</v>
      </c>
      <c r="P24" s="71">
        <f t="shared" si="10"/>
        <v>0.000899151720896439</v>
      </c>
      <c r="Q24" s="57"/>
      <c r="R24" s="62"/>
      <c r="S24" s="57"/>
      <c r="T24" s="62"/>
    </row>
    <row r="25" spans="1:20" s="56" customFormat="1" ht="15" customHeight="1">
      <c r="A25" s="120"/>
      <c r="B25" s="24"/>
      <c r="C25" s="57"/>
      <c r="F25" s="168">
        <v>2009</v>
      </c>
      <c r="G25" s="61">
        <v>0</v>
      </c>
      <c r="H25" s="72">
        <f t="shared" si="6"/>
        <v>0</v>
      </c>
      <c r="I25" s="61">
        <v>0</v>
      </c>
      <c r="J25" s="72">
        <f t="shared" si="7"/>
        <v>0</v>
      </c>
      <c r="K25" s="73">
        <v>2784011516</v>
      </c>
      <c r="L25" s="71">
        <f t="shared" si="8"/>
        <v>0.08950158571090935</v>
      </c>
      <c r="M25" s="73">
        <v>0</v>
      </c>
      <c r="N25" s="71">
        <f t="shared" si="9"/>
        <v>0</v>
      </c>
      <c r="O25" s="73">
        <v>45983717</v>
      </c>
      <c r="P25" s="71">
        <f t="shared" si="10"/>
        <v>0.001478304081979846</v>
      </c>
      <c r="Q25" s="57"/>
      <c r="R25" s="62"/>
      <c r="S25" s="57"/>
      <c r="T25" s="62"/>
    </row>
    <row r="26" spans="1:20" s="56" customFormat="1" ht="15" customHeight="1">
      <c r="A26" s="120"/>
      <c r="B26" s="24"/>
      <c r="C26" s="57"/>
      <c r="F26" s="168">
        <v>2010</v>
      </c>
      <c r="G26" s="61">
        <v>2000</v>
      </c>
      <c r="H26" s="72">
        <f t="shared" si="6"/>
        <v>5.942845338668345E-08</v>
      </c>
      <c r="I26" s="61">
        <v>0</v>
      </c>
      <c r="J26" s="72">
        <f t="shared" si="7"/>
        <v>0</v>
      </c>
      <c r="K26" s="73">
        <v>2973265000</v>
      </c>
      <c r="L26" s="71">
        <f t="shared" si="8"/>
        <v>0.08834827022937868</v>
      </c>
      <c r="M26" s="73">
        <v>0</v>
      </c>
      <c r="N26" s="71">
        <f t="shared" si="9"/>
        <v>0</v>
      </c>
      <c r="O26" s="73">
        <v>84381000</v>
      </c>
      <c r="P26" s="71">
        <f t="shared" si="10"/>
        <v>0.002507316162610868</v>
      </c>
      <c r="Q26" s="57"/>
      <c r="R26" s="62"/>
      <c r="S26" s="57"/>
      <c r="T26" s="62"/>
    </row>
    <row r="27" s="56" customFormat="1" ht="15" customHeight="1">
      <c r="A27" s="178"/>
    </row>
    <row r="28" spans="1:16" ht="21" customHeight="1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22543686300</v>
      </c>
      <c r="C30" s="22">
        <v>610809269</v>
      </c>
      <c r="D30" s="71">
        <f aca="true" t="shared" si="11" ref="D30:D39">C30/B30</f>
        <v>0.0270944716348364</v>
      </c>
      <c r="E30" s="24">
        <v>13879372517</v>
      </c>
      <c r="F30" s="60">
        <f aca="true" t="shared" si="12" ref="F30:F39">E30/B30</f>
        <v>0.6156656161862933</v>
      </c>
      <c r="G30" s="24">
        <v>6747825643</v>
      </c>
      <c r="H30" s="60">
        <f aca="true" t="shared" si="13" ref="H30:H39">G30/B30</f>
        <v>0.29932219394837833</v>
      </c>
      <c r="I30" s="24">
        <v>1061432375</v>
      </c>
      <c r="J30" s="71">
        <f aca="true" t="shared" si="14" ref="J30:J39">I30/B30</f>
        <v>0.047083354553243584</v>
      </c>
      <c r="K30" s="24">
        <v>190340580</v>
      </c>
      <c r="L30" s="71">
        <f aca="true" t="shared" si="15" ref="L30:L39">K30/B30</f>
        <v>0.008443187927078278</v>
      </c>
      <c r="M30" s="24">
        <v>17096448</v>
      </c>
      <c r="N30" s="71">
        <f aca="true" t="shared" si="16" ref="N30:N39">M30/B30</f>
        <v>0.0007583696726652908</v>
      </c>
      <c r="O30" s="24"/>
      <c r="P30" s="71"/>
    </row>
    <row r="31" spans="1:16" s="105" customFormat="1" ht="15" customHeight="1">
      <c r="A31" s="149" t="s">
        <v>10</v>
      </c>
      <c r="B31" s="73">
        <v>23410110425</v>
      </c>
      <c r="C31" s="88">
        <v>669978927</v>
      </c>
      <c r="D31" s="71">
        <f t="shared" si="11"/>
        <v>0.028619212589639034</v>
      </c>
      <c r="E31" s="73">
        <v>13095138632</v>
      </c>
      <c r="F31" s="60">
        <f t="shared" si="12"/>
        <v>0.5593796182189517</v>
      </c>
      <c r="G31" s="73">
        <v>8310509373</v>
      </c>
      <c r="H31" s="60">
        <f t="shared" si="13"/>
        <v>0.3549965900256961</v>
      </c>
      <c r="I31" s="73">
        <v>1103916005</v>
      </c>
      <c r="J31" s="71">
        <f t="shared" si="14"/>
        <v>0.04715552318886595</v>
      </c>
      <c r="K31" s="73">
        <v>175653343</v>
      </c>
      <c r="L31" s="71">
        <f t="shared" si="15"/>
        <v>0.007503311168170194</v>
      </c>
      <c r="M31" s="73">
        <v>19955699</v>
      </c>
      <c r="N31" s="71">
        <f t="shared" si="16"/>
        <v>0.0008524393365820699</v>
      </c>
      <c r="O31" s="73"/>
      <c r="P31" s="71"/>
    </row>
    <row r="32" spans="1:16" s="105" customFormat="1" ht="15" customHeight="1">
      <c r="A32" s="149" t="s">
        <v>11</v>
      </c>
      <c r="B32" s="73">
        <v>26387329189</v>
      </c>
      <c r="C32" s="88">
        <v>555788563</v>
      </c>
      <c r="D32" s="71">
        <f t="shared" si="11"/>
        <v>0.021062706233705902</v>
      </c>
      <c r="E32" s="73">
        <v>15433232615</v>
      </c>
      <c r="F32" s="60">
        <f t="shared" si="12"/>
        <v>0.584872857137569</v>
      </c>
      <c r="G32" s="73">
        <v>8471675316</v>
      </c>
      <c r="H32" s="80">
        <f t="shared" si="13"/>
        <v>0.3210508822367502</v>
      </c>
      <c r="I32" s="81">
        <v>1261887150</v>
      </c>
      <c r="J32" s="71">
        <f t="shared" si="14"/>
        <v>0.04782170794784486</v>
      </c>
      <c r="K32" s="73">
        <v>425864979</v>
      </c>
      <c r="L32" s="71">
        <f t="shared" si="15"/>
        <v>0.016138995195373124</v>
      </c>
      <c r="M32" s="73">
        <v>21202933</v>
      </c>
      <c r="N32" s="71">
        <f t="shared" si="16"/>
        <v>0.0008035270583139879</v>
      </c>
      <c r="O32" s="73"/>
      <c r="P32" s="71"/>
    </row>
    <row r="33" spans="1:16" s="105" customFormat="1" ht="15" customHeight="1">
      <c r="A33" s="149" t="s">
        <v>41</v>
      </c>
      <c r="B33" s="73">
        <v>27452992890</v>
      </c>
      <c r="C33" s="88">
        <v>612261636</v>
      </c>
      <c r="D33" s="71">
        <f t="shared" si="11"/>
        <v>0.022302181713055477</v>
      </c>
      <c r="E33" s="73">
        <v>16952336565</v>
      </c>
      <c r="F33" s="80">
        <f t="shared" si="12"/>
        <v>0.6175041327160742</v>
      </c>
      <c r="G33" s="81">
        <v>9335532673</v>
      </c>
      <c r="H33" s="80">
        <f t="shared" si="13"/>
        <v>0.34005518853285216</v>
      </c>
      <c r="I33" s="81">
        <v>1520288636</v>
      </c>
      <c r="J33" s="71">
        <f t="shared" si="14"/>
        <v>0.055377883281854445</v>
      </c>
      <c r="K33" s="73">
        <v>452986524</v>
      </c>
      <c r="L33" s="71">
        <f t="shared" si="15"/>
        <v>0.016500442258337685</v>
      </c>
      <c r="M33" s="73">
        <v>17532397</v>
      </c>
      <c r="N33" s="71">
        <f t="shared" si="16"/>
        <v>0.0006386333566707888</v>
      </c>
      <c r="O33" s="73"/>
      <c r="P33" s="71"/>
    </row>
    <row r="34" spans="1:16" s="105" customFormat="1" ht="15" customHeight="1">
      <c r="A34" s="149" t="s">
        <v>45</v>
      </c>
      <c r="B34" s="73">
        <v>28334896728</v>
      </c>
      <c r="C34" s="88">
        <v>569490894</v>
      </c>
      <c r="D34" s="71">
        <f t="shared" si="11"/>
        <v>0.020098569600122806</v>
      </c>
      <c r="E34" s="73">
        <v>18614812926</v>
      </c>
      <c r="F34" s="80">
        <f t="shared" si="12"/>
        <v>0.6569571473893956</v>
      </c>
      <c r="G34" s="81">
        <v>6739746991</v>
      </c>
      <c r="H34" s="80">
        <f t="shared" si="13"/>
        <v>0.23786029840510806</v>
      </c>
      <c r="I34" s="81">
        <v>1664015271</v>
      </c>
      <c r="J34" s="71">
        <f t="shared" si="14"/>
        <v>0.058726710281447825</v>
      </c>
      <c r="K34" s="73">
        <v>484145878</v>
      </c>
      <c r="L34" s="71">
        <f t="shared" si="15"/>
        <v>0.01708655876347615</v>
      </c>
      <c r="M34" s="73">
        <v>20780209</v>
      </c>
      <c r="N34" s="71">
        <f t="shared" si="16"/>
        <v>0.0007333786743420666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29891585045</v>
      </c>
      <c r="C35" s="88">
        <v>517071769</v>
      </c>
      <c r="D35" s="71">
        <f t="shared" si="11"/>
        <v>0.01729823855849662</v>
      </c>
      <c r="E35" s="73">
        <v>19538243220</v>
      </c>
      <c r="F35" s="80">
        <f t="shared" si="12"/>
        <v>0.6536369078650844</v>
      </c>
      <c r="G35" s="81">
        <v>6358356310</v>
      </c>
      <c r="H35" s="80">
        <f t="shared" si="13"/>
        <v>0.21271392267850212</v>
      </c>
      <c r="I35" s="81">
        <v>1624305218</v>
      </c>
      <c r="J35" s="71">
        <f t="shared" si="14"/>
        <v>0.054339882463733696</v>
      </c>
      <c r="K35" s="73">
        <v>1511823269</v>
      </c>
      <c r="L35" s="71">
        <f t="shared" si="15"/>
        <v>0.050576885324884586</v>
      </c>
      <c r="M35" s="73">
        <v>18677027</v>
      </c>
      <c r="N35" s="71">
        <f t="shared" si="16"/>
        <v>0.0006248255812424416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32184110560</v>
      </c>
      <c r="C36" s="88">
        <v>662544846</v>
      </c>
      <c r="D36" s="71">
        <f t="shared" si="11"/>
        <v>0.02058608532197386</v>
      </c>
      <c r="E36" s="73">
        <v>20579520665</v>
      </c>
      <c r="F36" s="80">
        <f t="shared" si="12"/>
        <v>0.6394310828206402</v>
      </c>
      <c r="G36" s="81">
        <v>6363665606</v>
      </c>
      <c r="H36" s="80">
        <f t="shared" si="13"/>
        <v>0.19772693715230638</v>
      </c>
      <c r="I36" s="81">
        <v>1531193979</v>
      </c>
      <c r="J36" s="71">
        <f t="shared" si="14"/>
        <v>0.047576084979742875</v>
      </c>
      <c r="K36" s="73">
        <v>2641247032</v>
      </c>
      <c r="L36" s="71">
        <f t="shared" si="15"/>
        <v>0.08206680209714019</v>
      </c>
      <c r="M36" s="73">
        <v>21292269</v>
      </c>
      <c r="N36" s="71">
        <f t="shared" si="16"/>
        <v>0.000661577052449698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33242899627</v>
      </c>
      <c r="C37" s="88">
        <v>565510180</v>
      </c>
      <c r="D37" s="71">
        <f t="shared" si="11"/>
        <v>0.01701145767503057</v>
      </c>
      <c r="E37" s="73">
        <v>21611395254</v>
      </c>
      <c r="F37" s="80">
        <f t="shared" si="12"/>
        <v>0.6501056013912562</v>
      </c>
      <c r="G37" s="81">
        <v>848565964</v>
      </c>
      <c r="H37" s="80">
        <f t="shared" si="13"/>
        <v>0.025526231872709193</v>
      </c>
      <c r="I37" s="81">
        <v>1378446037</v>
      </c>
      <c r="J37" s="71">
        <f t="shared" si="14"/>
        <v>0.041465878502380135</v>
      </c>
      <c r="K37" s="73">
        <v>3136464855</v>
      </c>
      <c r="L37" s="71">
        <f t="shared" si="15"/>
        <v>0.0943499180334002</v>
      </c>
      <c r="M37" s="73">
        <v>252549726</v>
      </c>
      <c r="N37" s="71">
        <f t="shared" si="16"/>
        <v>0.007597102804921332</v>
      </c>
      <c r="O37" s="73">
        <v>4705812</v>
      </c>
      <c r="P37" s="71">
        <f>O37/B37</f>
        <v>0.00014155840954914543</v>
      </c>
    </row>
    <row r="38" spans="1:16" s="105" customFormat="1" ht="15" customHeight="1">
      <c r="A38" s="149" t="s">
        <v>80</v>
      </c>
      <c r="B38" s="73">
        <f>C38+E38+G38+I38+K38+M38+O38+G51+I51+K51+M51+O51</f>
        <v>35640734668</v>
      </c>
      <c r="C38" s="88">
        <v>484851435</v>
      </c>
      <c r="D38" s="71">
        <f t="shared" si="11"/>
        <v>0.013603856360327033</v>
      </c>
      <c r="E38" s="73">
        <v>22458856053</v>
      </c>
      <c r="F38" s="80">
        <f t="shared" si="12"/>
        <v>0.6301457100199639</v>
      </c>
      <c r="G38" s="81">
        <v>162341086</v>
      </c>
      <c r="H38" s="80">
        <f t="shared" si="13"/>
        <v>0.004554930966273201</v>
      </c>
      <c r="I38" s="81">
        <v>1402108684</v>
      </c>
      <c r="J38" s="71">
        <f t="shared" si="14"/>
        <v>0.03934006122659649</v>
      </c>
      <c r="K38" s="73">
        <v>3246363667</v>
      </c>
      <c r="L38" s="71">
        <f t="shared" si="15"/>
        <v>0.0910857673737782</v>
      </c>
      <c r="M38" s="73">
        <v>266153654</v>
      </c>
      <c r="N38" s="71">
        <f t="shared" si="16"/>
        <v>0.007467681474000754</v>
      </c>
      <c r="O38" s="73">
        <v>11009580</v>
      </c>
      <c r="P38" s="71">
        <f>O38/B38</f>
        <v>0.0003089044067849965</v>
      </c>
    </row>
    <row r="39" spans="1:16" s="105" customFormat="1" ht="15" customHeight="1">
      <c r="A39" s="149" t="s">
        <v>79</v>
      </c>
      <c r="B39" s="73">
        <f>C39+E39+G39+I39+K39+M39+O39+G52+I52+K52+M52+O52</f>
        <v>33653913000</v>
      </c>
      <c r="C39" s="88">
        <v>559918000</v>
      </c>
      <c r="D39" s="71">
        <f t="shared" si="11"/>
        <v>0.01663753038168251</v>
      </c>
      <c r="E39" s="73">
        <v>23156752000</v>
      </c>
      <c r="F39" s="80">
        <f t="shared" si="12"/>
        <v>0.6880849784094943</v>
      </c>
      <c r="G39" s="81">
        <v>105432000</v>
      </c>
      <c r="H39" s="80">
        <f t="shared" si="13"/>
        <v>0.0031328303487324046</v>
      </c>
      <c r="I39" s="81">
        <v>1528580000</v>
      </c>
      <c r="J39" s="71">
        <f t="shared" si="14"/>
        <v>0.04542057263890829</v>
      </c>
      <c r="K39" s="73">
        <v>3920472000</v>
      </c>
      <c r="L39" s="71">
        <f t="shared" si="15"/>
        <v>0.11649379375289881</v>
      </c>
      <c r="M39" s="73">
        <v>314522000</v>
      </c>
      <c r="N39" s="71">
        <f t="shared" si="16"/>
        <v>0.009345778008043225</v>
      </c>
      <c r="O39" s="73">
        <v>6659000</v>
      </c>
      <c r="P39" s="71">
        <f>O39/B39</f>
        <v>0.00019786703555096252</v>
      </c>
    </row>
    <row r="40" spans="1:15" s="105" customFormat="1" ht="15" customHeight="1">
      <c r="A40" s="153"/>
      <c r="N40" s="5"/>
      <c r="O40" s="5"/>
    </row>
    <row r="41" spans="1:17" s="105" customFormat="1" ht="15" customHeight="1" thickBot="1">
      <c r="A41" s="153"/>
      <c r="G41" s="34"/>
      <c r="H41" s="8"/>
      <c r="I41" s="8"/>
      <c r="J41" s="5"/>
      <c r="K41" s="5"/>
      <c r="L41" s="5"/>
      <c r="M41" s="5"/>
      <c r="N41" s="8"/>
      <c r="O41" s="8"/>
      <c r="P41" s="28"/>
      <c r="Q41" s="44"/>
    </row>
    <row r="42" spans="1:17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19</v>
      </c>
      <c r="J42" s="109" t="s">
        <v>2</v>
      </c>
      <c r="K42" s="96" t="s">
        <v>26</v>
      </c>
      <c r="L42" s="109" t="s">
        <v>2</v>
      </c>
      <c r="M42" s="96" t="s">
        <v>34</v>
      </c>
      <c r="N42" s="109" t="s">
        <v>2</v>
      </c>
      <c r="O42" s="96" t="s">
        <v>32</v>
      </c>
      <c r="P42" s="109" t="s">
        <v>2</v>
      </c>
      <c r="Q42" s="181"/>
    </row>
    <row r="43" spans="1:17" s="105" customFormat="1" ht="15" customHeight="1" thickTop="1">
      <c r="A43" s="65" t="s">
        <v>23</v>
      </c>
      <c r="B43" s="103">
        <f aca="true" t="shared" si="17" ref="B43:B52">B4-B30</f>
        <v>404100870</v>
      </c>
      <c r="C43" s="71">
        <f aca="true" t="shared" si="18" ref="C43:C52">B43/B30</f>
        <v>0.017925234791791794</v>
      </c>
      <c r="D43" s="105">
        <v>2001</v>
      </c>
      <c r="E43" s="61">
        <v>0</v>
      </c>
      <c r="F43" s="105">
        <v>2001</v>
      </c>
      <c r="G43" s="83"/>
      <c r="H43" s="74"/>
      <c r="I43" s="83">
        <v>0</v>
      </c>
      <c r="J43" s="74">
        <f aca="true" t="shared" si="19" ref="J43:J52">I43/B30</f>
        <v>0</v>
      </c>
      <c r="K43" s="84">
        <v>41809468</v>
      </c>
      <c r="L43" s="74">
        <f aca="true" t="shared" si="20" ref="L43:L52">K43/B30</f>
        <v>0.0018545976662210741</v>
      </c>
      <c r="M43" s="84">
        <v>0</v>
      </c>
      <c r="N43" s="71">
        <f aca="true" t="shared" si="21" ref="N43:N52">M43/B30</f>
        <v>0</v>
      </c>
      <c r="O43" s="84"/>
      <c r="P43" s="71">
        <f>O43/B30</f>
        <v>0</v>
      </c>
      <c r="Q43" s="44"/>
    </row>
    <row r="44" spans="1:17" s="105" customFormat="1" ht="15" customHeight="1">
      <c r="A44" s="65" t="s">
        <v>21</v>
      </c>
      <c r="B44" s="103">
        <f t="shared" si="17"/>
        <v>-177095172</v>
      </c>
      <c r="C44" s="71">
        <f t="shared" si="18"/>
        <v>-0.007564901180939218</v>
      </c>
      <c r="D44" s="105">
        <v>2002</v>
      </c>
      <c r="E44" s="61">
        <v>0</v>
      </c>
      <c r="F44" s="105">
        <v>2002</v>
      </c>
      <c r="G44" s="81"/>
      <c r="H44" s="74"/>
      <c r="I44" s="81">
        <v>14153</v>
      </c>
      <c r="J44" s="74">
        <f t="shared" si="19"/>
        <v>6.04567844536342E-07</v>
      </c>
      <c r="K44" s="61">
        <v>32944215</v>
      </c>
      <c r="L44" s="74">
        <f t="shared" si="20"/>
        <v>0.001407264399949963</v>
      </c>
      <c r="M44" s="61">
        <v>0</v>
      </c>
      <c r="N44" s="71">
        <f t="shared" si="21"/>
        <v>0</v>
      </c>
      <c r="O44" s="61"/>
      <c r="P44" s="71">
        <f aca="true" t="shared" si="22" ref="P44:P52">O44/B31</f>
        <v>0</v>
      </c>
      <c r="Q44" s="44"/>
    </row>
    <row r="45" spans="1:17" s="105" customFormat="1" ht="15" customHeight="1">
      <c r="A45" s="65" t="s">
        <v>22</v>
      </c>
      <c r="B45" s="103">
        <f t="shared" si="17"/>
        <v>-548751698</v>
      </c>
      <c r="C45" s="71">
        <f t="shared" si="18"/>
        <v>-0.02079603032461339</v>
      </c>
      <c r="D45" s="105">
        <v>2003</v>
      </c>
      <c r="E45" s="61">
        <v>0</v>
      </c>
      <c r="F45" s="105">
        <v>2003</v>
      </c>
      <c r="G45" s="81"/>
      <c r="H45" s="74"/>
      <c r="I45" s="81">
        <v>1437</v>
      </c>
      <c r="J45" s="74">
        <f t="shared" si="19"/>
        <v>5.445795554781033E-08</v>
      </c>
      <c r="K45" s="61">
        <v>217626166</v>
      </c>
      <c r="L45" s="74">
        <f t="shared" si="20"/>
        <v>0.008247373746742096</v>
      </c>
      <c r="M45" s="61">
        <v>0</v>
      </c>
      <c r="N45" s="71">
        <f t="shared" si="21"/>
        <v>0</v>
      </c>
      <c r="O45" s="61"/>
      <c r="P45" s="71">
        <f t="shared" si="22"/>
        <v>0</v>
      </c>
      <c r="Q45" s="44"/>
    </row>
    <row r="46" spans="1:17" s="105" customFormat="1" ht="15" customHeight="1">
      <c r="A46" s="65" t="s">
        <v>29</v>
      </c>
      <c r="B46" s="103">
        <f t="shared" si="17"/>
        <v>-225998079</v>
      </c>
      <c r="C46" s="71">
        <f t="shared" si="18"/>
        <v>-0.00823218364225497</v>
      </c>
      <c r="D46" s="105">
        <v>2004</v>
      </c>
      <c r="E46" s="61">
        <v>0</v>
      </c>
      <c r="F46" s="105">
        <v>2004</v>
      </c>
      <c r="G46" s="81"/>
      <c r="H46" s="74"/>
      <c r="I46" s="81">
        <v>2466</v>
      </c>
      <c r="J46" s="74">
        <f t="shared" si="19"/>
        <v>8.982627176136642E-08</v>
      </c>
      <c r="K46" s="61">
        <v>562051993</v>
      </c>
      <c r="L46" s="74">
        <f t="shared" si="20"/>
        <v>0.02047325023002255</v>
      </c>
      <c r="M46" s="61">
        <v>0</v>
      </c>
      <c r="N46" s="71">
        <f t="shared" si="21"/>
        <v>0</v>
      </c>
      <c r="O46" s="61"/>
      <c r="P46" s="71">
        <f t="shared" si="22"/>
        <v>0</v>
      </c>
      <c r="Q46" s="44"/>
    </row>
    <row r="47" spans="1:16" s="105" customFormat="1" ht="15" customHeight="1">
      <c r="A47" s="65" t="s">
        <v>42</v>
      </c>
      <c r="B47" s="103">
        <f t="shared" si="17"/>
        <v>-184994717</v>
      </c>
      <c r="C47" s="71">
        <f t="shared" si="18"/>
        <v>-0.0065288650520187634</v>
      </c>
      <c r="D47" s="105">
        <v>2005</v>
      </c>
      <c r="E47" s="61">
        <v>0</v>
      </c>
      <c r="F47" s="105">
        <v>2005</v>
      </c>
      <c r="G47" s="81"/>
      <c r="H47" s="74"/>
      <c r="I47" s="81">
        <v>1303</v>
      </c>
      <c r="J47" s="74">
        <f t="shared" si="19"/>
        <v>4.598569786606635E-08</v>
      </c>
      <c r="K47" s="61">
        <v>241902256</v>
      </c>
      <c r="L47" s="74">
        <f t="shared" si="20"/>
        <v>0.008537255608239322</v>
      </c>
      <c r="M47" s="61">
        <v>0</v>
      </c>
      <c r="N47" s="71">
        <f t="shared" si="21"/>
        <v>0</v>
      </c>
      <c r="O47" s="61"/>
      <c r="P47" s="71">
        <f t="shared" si="22"/>
        <v>0</v>
      </c>
    </row>
    <row r="48" spans="1:16" s="105" customFormat="1" ht="15" customHeight="1">
      <c r="A48" s="65" t="s">
        <v>46</v>
      </c>
      <c r="B48" s="103">
        <f t="shared" si="17"/>
        <v>-351925208</v>
      </c>
      <c r="C48" s="71">
        <f t="shared" si="18"/>
        <v>-0.011773387308508316</v>
      </c>
      <c r="D48" s="105">
        <v>2006</v>
      </c>
      <c r="E48" s="61">
        <v>0</v>
      </c>
      <c r="F48" s="105">
        <v>2006</v>
      </c>
      <c r="G48" s="81"/>
      <c r="H48" s="74"/>
      <c r="I48" s="81">
        <v>0</v>
      </c>
      <c r="J48" s="74">
        <f t="shared" si="19"/>
        <v>0</v>
      </c>
      <c r="K48" s="61">
        <v>138114515</v>
      </c>
      <c r="L48" s="74">
        <f t="shared" si="20"/>
        <v>0.0046205149306092945</v>
      </c>
      <c r="M48" s="61">
        <v>0</v>
      </c>
      <c r="N48" s="71">
        <f t="shared" si="21"/>
        <v>0</v>
      </c>
      <c r="O48" s="61">
        <v>184993717</v>
      </c>
      <c r="P48" s="71">
        <f t="shared" si="22"/>
        <v>0.0061888225974468395</v>
      </c>
    </row>
    <row r="49" spans="1:16" s="105" customFormat="1" ht="15" customHeight="1">
      <c r="A49" s="65" t="s">
        <v>49</v>
      </c>
      <c r="B49" s="103">
        <f t="shared" si="17"/>
        <v>-1474382063</v>
      </c>
      <c r="C49" s="71">
        <f t="shared" si="18"/>
        <v>-0.04581086869718981</v>
      </c>
      <c r="D49" s="105">
        <v>2007</v>
      </c>
      <c r="E49" s="61">
        <v>0</v>
      </c>
      <c r="F49" s="105">
        <v>2007</v>
      </c>
      <c r="G49" s="81"/>
      <c r="H49" s="74"/>
      <c r="I49" s="81">
        <v>220739</v>
      </c>
      <c r="J49" s="74">
        <f t="shared" si="19"/>
        <v>6.858632914166822E-06</v>
      </c>
      <c r="K49" s="61">
        <v>42784577</v>
      </c>
      <c r="L49" s="74">
        <f t="shared" si="20"/>
        <v>0.0013293695632892457</v>
      </c>
      <c r="M49" s="61">
        <v>0</v>
      </c>
      <c r="N49" s="71">
        <f t="shared" si="21"/>
        <v>0</v>
      </c>
      <c r="O49" s="61">
        <v>341640847</v>
      </c>
      <c r="P49" s="71">
        <f t="shared" si="22"/>
        <v>0.010615202379543404</v>
      </c>
    </row>
    <row r="50" spans="1:16" s="105" customFormat="1" ht="15" customHeight="1">
      <c r="A50" s="65" t="s">
        <v>51</v>
      </c>
      <c r="B50" s="103">
        <f t="shared" si="17"/>
        <v>-3672109312</v>
      </c>
      <c r="C50" s="71">
        <f t="shared" si="18"/>
        <v>-0.11046296662453295</v>
      </c>
      <c r="D50" s="105">
        <v>2008</v>
      </c>
      <c r="E50" s="61">
        <v>0</v>
      </c>
      <c r="F50" s="105">
        <v>2008</v>
      </c>
      <c r="G50" s="81">
        <v>3494837900</v>
      </c>
      <c r="H50" s="74">
        <f>G50/B37</f>
        <v>0.1051303568345007</v>
      </c>
      <c r="I50" s="81">
        <v>380546</v>
      </c>
      <c r="J50" s="74">
        <f t="shared" si="19"/>
        <v>1.1447437024744954E-05</v>
      </c>
      <c r="K50" s="61">
        <v>475661290</v>
      </c>
      <c r="L50" s="74">
        <f t="shared" si="20"/>
        <v>0.01430865824994599</v>
      </c>
      <c r="M50" s="61">
        <v>0</v>
      </c>
      <c r="N50" s="71">
        <f t="shared" si="21"/>
        <v>0</v>
      </c>
      <c r="O50" s="61">
        <v>1474382063</v>
      </c>
      <c r="P50" s="71">
        <f t="shared" si="22"/>
        <v>0.04435178878928184</v>
      </c>
    </row>
    <row r="51" spans="1:16" s="105" customFormat="1" ht="15" customHeight="1">
      <c r="A51" s="65" t="s">
        <v>58</v>
      </c>
      <c r="B51" s="103">
        <f t="shared" si="17"/>
        <v>-4535011860</v>
      </c>
      <c r="C51" s="71">
        <f t="shared" si="18"/>
        <v>-0.12724237876251626</v>
      </c>
      <c r="D51" s="105">
        <v>2009</v>
      </c>
      <c r="E51" s="61">
        <v>0</v>
      </c>
      <c r="F51" s="105">
        <v>2009</v>
      </c>
      <c r="G51" s="81">
        <v>3871985457</v>
      </c>
      <c r="H51" s="74">
        <f>G51/B38</f>
        <v>0.10863932781039047</v>
      </c>
      <c r="I51" s="81">
        <v>514190</v>
      </c>
      <c r="J51" s="74">
        <f t="shared" si="19"/>
        <v>1.4427031451224967E-05</v>
      </c>
      <c r="K51" s="61">
        <v>64441550</v>
      </c>
      <c r="L51" s="74">
        <f t="shared" si="20"/>
        <v>0.0018080870273939327</v>
      </c>
      <c r="M51" s="61">
        <v>0</v>
      </c>
      <c r="N51" s="71">
        <f t="shared" si="21"/>
        <v>0</v>
      </c>
      <c r="O51" s="61">
        <v>3672109312</v>
      </c>
      <c r="P51" s="71">
        <f t="shared" si="22"/>
        <v>0.10303124630303988</v>
      </c>
    </row>
    <row r="52" spans="1:16" s="105" customFormat="1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61">
        <v>0</v>
      </c>
      <c r="F52" s="105">
        <v>2010</v>
      </c>
      <c r="G52" s="81">
        <v>3629284000</v>
      </c>
      <c r="H52" s="74">
        <f>G52/B39</f>
        <v>0.10784136751051802</v>
      </c>
      <c r="I52" s="81">
        <v>2000000</v>
      </c>
      <c r="J52" s="74">
        <f t="shared" si="19"/>
        <v>5.942845338668344E-05</v>
      </c>
      <c r="K52" s="61">
        <v>20294000</v>
      </c>
      <c r="L52" s="74">
        <f t="shared" si="20"/>
        <v>0.000603020516514677</v>
      </c>
      <c r="M52" s="61">
        <v>30000000</v>
      </c>
      <c r="N52" s="71">
        <f t="shared" si="21"/>
        <v>0.0008914268008002517</v>
      </c>
      <c r="O52" s="61">
        <v>380000000</v>
      </c>
      <c r="P52" s="71">
        <f t="shared" si="22"/>
        <v>0.011291406143469854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  <row r="56" s="105" customFormat="1" ht="15" customHeight="1">
      <c r="A56" s="153"/>
    </row>
  </sheetData>
  <sheetProtection/>
  <printOptions/>
  <pageMargins left="0.7874015748031497" right="0.52" top="0.76" bottom="0.57" header="0.5118110236220472" footer="0.34"/>
  <pageSetup fitToHeight="1" fitToWidth="1" horizontalDpi="400" verticalDpi="4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A1">
      <selection activeCell="P52" sqref="P52"/>
    </sheetView>
  </sheetViews>
  <sheetFormatPr defaultColWidth="9.00390625" defaultRowHeight="13.5"/>
  <cols>
    <col min="1" max="1" width="15.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30" customHeight="1">
      <c r="B1" s="121" t="s">
        <v>119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6678175512</v>
      </c>
      <c r="C4" s="22">
        <v>2486346547</v>
      </c>
      <c r="D4" s="74">
        <f aca="true" t="shared" si="0" ref="D4:D13">C4/B4</f>
        <v>0.3723092546058858</v>
      </c>
      <c r="E4" s="75">
        <v>251850</v>
      </c>
      <c r="F4" s="80">
        <f aca="true" t="shared" si="1" ref="F4:F13">E4/B4</f>
        <v>3.771239607995496E-05</v>
      </c>
      <c r="G4" s="69">
        <v>2353652971</v>
      </c>
      <c r="H4" s="74">
        <f aca="true" t="shared" si="2" ref="H4:H13">G4/B4</f>
        <v>0.352439519861484</v>
      </c>
      <c r="I4" s="69">
        <v>845960632</v>
      </c>
      <c r="J4" s="71">
        <f aca="true" t="shared" si="3" ref="J4:J13">I4/B4</f>
        <v>0.12667541164198143</v>
      </c>
      <c r="K4" s="24">
        <v>29756522</v>
      </c>
      <c r="L4" s="71">
        <f aca="true" t="shared" si="4" ref="L4:L13">K4/B4</f>
        <v>0.004455786156942202</v>
      </c>
      <c r="M4" s="24">
        <v>91535984</v>
      </c>
      <c r="N4" s="71">
        <f aca="true" t="shared" si="5" ref="N4:N13">M4/B4</f>
        <v>0.01370673529551884</v>
      </c>
      <c r="O4" s="24"/>
      <c r="P4" s="71">
        <f>O4/B4</f>
        <v>0</v>
      </c>
    </row>
    <row r="5" spans="1:16" s="56" customFormat="1" ht="15" customHeight="1">
      <c r="A5" s="149" t="s">
        <v>10</v>
      </c>
      <c r="B5" s="13">
        <v>6707739983</v>
      </c>
      <c r="C5" s="88">
        <v>2504416732</v>
      </c>
      <c r="D5" s="74">
        <f t="shared" si="0"/>
        <v>0.373362226077212</v>
      </c>
      <c r="E5" s="18">
        <v>297900</v>
      </c>
      <c r="F5" s="80">
        <f t="shared" si="1"/>
        <v>4.441138159126524E-05</v>
      </c>
      <c r="G5" s="81">
        <v>2332318673</v>
      </c>
      <c r="H5" s="74">
        <f t="shared" si="2"/>
        <v>0.3477055877107632</v>
      </c>
      <c r="I5" s="81">
        <v>897957525</v>
      </c>
      <c r="J5" s="71">
        <f t="shared" si="3"/>
        <v>0.1338688630262608</v>
      </c>
      <c r="K5" s="73">
        <v>28061504</v>
      </c>
      <c r="L5" s="71">
        <f t="shared" si="4"/>
        <v>0.004183451366796965</v>
      </c>
      <c r="M5" s="73">
        <v>82563768</v>
      </c>
      <c r="N5" s="71">
        <f t="shared" si="5"/>
        <v>0.012308731138840866</v>
      </c>
      <c r="O5" s="73"/>
      <c r="P5" s="71">
        <f aca="true" t="shared" si="6" ref="P5:P13">O5/B5</f>
        <v>0</v>
      </c>
    </row>
    <row r="6" spans="1:16" s="56" customFormat="1" ht="15" customHeight="1">
      <c r="A6" s="149" t="s">
        <v>11</v>
      </c>
      <c r="B6" s="13">
        <v>7607443280</v>
      </c>
      <c r="C6" s="88">
        <v>2554404837</v>
      </c>
      <c r="D6" s="74">
        <f t="shared" si="0"/>
        <v>0.33577704663477953</v>
      </c>
      <c r="E6" s="18">
        <v>317950</v>
      </c>
      <c r="F6" s="80">
        <f t="shared" si="1"/>
        <v>4.1794593570732476E-05</v>
      </c>
      <c r="G6" s="81">
        <v>2399359920</v>
      </c>
      <c r="H6" s="74">
        <f t="shared" si="2"/>
        <v>0.31539636007644345</v>
      </c>
      <c r="I6" s="81">
        <v>1535754545</v>
      </c>
      <c r="J6" s="71">
        <f t="shared" si="3"/>
        <v>0.20187525407353415</v>
      </c>
      <c r="K6" s="73">
        <v>65400774</v>
      </c>
      <c r="L6" s="71">
        <f t="shared" si="4"/>
        <v>0.008596945332729448</v>
      </c>
      <c r="M6" s="73">
        <v>154629384</v>
      </c>
      <c r="N6" s="71">
        <f t="shared" si="5"/>
        <v>0.02032606465913736</v>
      </c>
      <c r="O6" s="73"/>
      <c r="P6" s="71">
        <f t="shared" si="6"/>
        <v>0</v>
      </c>
    </row>
    <row r="7" spans="1:16" s="56" customFormat="1" ht="15" customHeight="1">
      <c r="A7" s="149" t="s">
        <v>41</v>
      </c>
      <c r="B7" s="13">
        <v>7810111025</v>
      </c>
      <c r="C7" s="88">
        <v>2565414917</v>
      </c>
      <c r="D7" s="74">
        <f t="shared" si="0"/>
        <v>0.32847355290957597</v>
      </c>
      <c r="E7" s="18">
        <v>336500</v>
      </c>
      <c r="F7" s="80">
        <f t="shared" si="1"/>
        <v>4.308517496395002E-05</v>
      </c>
      <c r="G7" s="81">
        <v>2422394006</v>
      </c>
      <c r="H7" s="74">
        <f t="shared" si="2"/>
        <v>0.3101612766125818</v>
      </c>
      <c r="I7" s="81">
        <v>1754453560</v>
      </c>
      <c r="J7" s="71">
        <f t="shared" si="3"/>
        <v>0.22463874769309058</v>
      </c>
      <c r="K7" s="73">
        <v>62731397</v>
      </c>
      <c r="L7" s="71">
        <f t="shared" si="4"/>
        <v>0.008032074934555747</v>
      </c>
      <c r="M7" s="73">
        <v>144883432</v>
      </c>
      <c r="N7" s="71">
        <f t="shared" si="5"/>
        <v>0.018550751908165096</v>
      </c>
      <c r="O7" s="73"/>
      <c r="P7" s="71">
        <f t="shared" si="6"/>
        <v>0</v>
      </c>
    </row>
    <row r="8" spans="1:20" s="56" customFormat="1" ht="15" customHeight="1">
      <c r="A8" s="149" t="s">
        <v>45</v>
      </c>
      <c r="B8" s="13">
        <v>8227836567</v>
      </c>
      <c r="C8" s="88">
        <v>2591681784</v>
      </c>
      <c r="D8" s="74">
        <f t="shared" si="0"/>
        <v>0.31498945839476833</v>
      </c>
      <c r="E8" s="18">
        <v>307600</v>
      </c>
      <c r="F8" s="80">
        <f t="shared" si="1"/>
        <v>3.7385283178048815E-05</v>
      </c>
      <c r="G8" s="81">
        <v>2370304646</v>
      </c>
      <c r="H8" s="74">
        <f t="shared" si="2"/>
        <v>0.2880835839042742</v>
      </c>
      <c r="I8" s="81">
        <v>1951035000</v>
      </c>
      <c r="J8" s="71">
        <f t="shared" si="3"/>
        <v>0.2371261247245919</v>
      </c>
      <c r="K8" s="73">
        <v>316565449</v>
      </c>
      <c r="L8" s="71">
        <f t="shared" si="4"/>
        <v>0.038474931584041513</v>
      </c>
      <c r="M8" s="73">
        <v>188898144</v>
      </c>
      <c r="N8" s="71">
        <f t="shared" si="5"/>
        <v>0.022958421993653583</v>
      </c>
      <c r="O8" s="73"/>
      <c r="P8" s="71">
        <f t="shared" si="6"/>
        <v>0</v>
      </c>
      <c r="Q8" s="57"/>
      <c r="R8" s="62"/>
      <c r="S8" s="57"/>
      <c r="T8" s="62"/>
    </row>
    <row r="9" spans="1:20" s="56" customFormat="1" ht="15" customHeight="1">
      <c r="A9" s="149" t="s">
        <v>48</v>
      </c>
      <c r="B9" s="13">
        <f>C9+E9+G9+I9+K9+M9+O9+K22+M22+O22</f>
        <v>8745576178</v>
      </c>
      <c r="C9" s="88">
        <v>2802276990</v>
      </c>
      <c r="D9" s="74">
        <f t="shared" si="0"/>
        <v>0.3204222263879296</v>
      </c>
      <c r="E9" s="18">
        <v>262550</v>
      </c>
      <c r="F9" s="80">
        <f t="shared" si="1"/>
        <v>3.0020892238119156E-05</v>
      </c>
      <c r="G9" s="81">
        <v>2150453040</v>
      </c>
      <c r="H9" s="74">
        <f t="shared" si="2"/>
        <v>0.24589037888773851</v>
      </c>
      <c r="I9" s="81">
        <v>2051957000</v>
      </c>
      <c r="J9" s="71">
        <f t="shared" si="3"/>
        <v>0.23462799456962205</v>
      </c>
      <c r="K9" s="73">
        <v>418331703</v>
      </c>
      <c r="L9" s="71">
        <f t="shared" si="4"/>
        <v>0.04783352114093265</v>
      </c>
      <c r="M9" s="73">
        <v>455177460</v>
      </c>
      <c r="N9" s="71">
        <f t="shared" si="5"/>
        <v>0.052046594842433035</v>
      </c>
      <c r="O9" s="73"/>
      <c r="P9" s="71">
        <f t="shared" si="6"/>
        <v>0</v>
      </c>
      <c r="Q9" s="57"/>
      <c r="R9" s="62"/>
      <c r="S9" s="57"/>
      <c r="T9" s="62"/>
    </row>
    <row r="10" spans="1:20" s="56" customFormat="1" ht="15" customHeight="1">
      <c r="A10" s="149" t="s">
        <v>59</v>
      </c>
      <c r="B10" s="13">
        <f>C10+E10+G10+I10+K10+M10+O10+K23+M23+O23</f>
        <v>9131516572</v>
      </c>
      <c r="C10" s="88">
        <v>2818850611</v>
      </c>
      <c r="D10" s="74">
        <f t="shared" si="0"/>
        <v>0.30869468272591777</v>
      </c>
      <c r="E10" s="18">
        <v>227200</v>
      </c>
      <c r="F10" s="80">
        <f t="shared" si="1"/>
        <v>2.4880861597148508E-05</v>
      </c>
      <c r="G10" s="81">
        <v>2089073171</v>
      </c>
      <c r="H10" s="74">
        <f t="shared" si="2"/>
        <v>0.22877614627626391</v>
      </c>
      <c r="I10" s="81">
        <v>2141699000</v>
      </c>
      <c r="J10" s="71">
        <f t="shared" si="3"/>
        <v>0.23453924472601834</v>
      </c>
      <c r="K10" s="73">
        <v>439856401</v>
      </c>
      <c r="L10" s="71">
        <f t="shared" si="4"/>
        <v>0.048169041531253766</v>
      </c>
      <c r="M10" s="73">
        <v>766660745</v>
      </c>
      <c r="N10" s="71">
        <f t="shared" si="5"/>
        <v>0.08395765795911869</v>
      </c>
      <c r="O10" s="73"/>
      <c r="P10" s="71">
        <f t="shared" si="6"/>
        <v>0</v>
      </c>
      <c r="Q10" s="57"/>
      <c r="R10" s="62"/>
      <c r="S10" s="57"/>
      <c r="T10" s="62"/>
    </row>
    <row r="11" spans="1:20" s="56" customFormat="1" ht="15" customHeight="1">
      <c r="A11" s="149" t="s">
        <v>57</v>
      </c>
      <c r="B11" s="13">
        <f>C11+E11+G11+I11+K11+M11+O11+K24+M24+O24</f>
        <v>8776419000</v>
      </c>
      <c r="C11" s="88">
        <v>2392679000</v>
      </c>
      <c r="D11" s="74">
        <f t="shared" si="0"/>
        <v>0.2726258853411625</v>
      </c>
      <c r="E11" s="18">
        <v>219000</v>
      </c>
      <c r="F11" s="80">
        <f t="shared" si="1"/>
        <v>2.4953229785405642E-05</v>
      </c>
      <c r="G11" s="81">
        <v>2133665000</v>
      </c>
      <c r="H11" s="74">
        <f t="shared" si="2"/>
        <v>0.24311339283140423</v>
      </c>
      <c r="I11" s="81">
        <v>651675000</v>
      </c>
      <c r="J11" s="71">
        <f t="shared" si="3"/>
        <v>0.07425294986485946</v>
      </c>
      <c r="K11" s="73">
        <v>422388000</v>
      </c>
      <c r="L11" s="71">
        <f t="shared" si="4"/>
        <v>0.04812760192967086</v>
      </c>
      <c r="M11" s="73">
        <v>988513000</v>
      </c>
      <c r="N11" s="71">
        <f t="shared" si="5"/>
        <v>0.11263284034182962</v>
      </c>
      <c r="O11" s="73">
        <v>1376685000</v>
      </c>
      <c r="P11" s="71">
        <f t="shared" si="6"/>
        <v>0.1568618134571743</v>
      </c>
      <c r="Q11" s="57"/>
      <c r="R11" s="62"/>
      <c r="S11" s="57"/>
      <c r="T11" s="62"/>
    </row>
    <row r="12" spans="1:20" s="56" customFormat="1" ht="15" customHeight="1">
      <c r="A12" s="149" t="s">
        <v>80</v>
      </c>
      <c r="B12" s="13">
        <f>C12+E12+G12+I12+K12+M12+O12+K25+M25+O25</f>
        <v>9569841472</v>
      </c>
      <c r="C12" s="88">
        <v>2249123340</v>
      </c>
      <c r="D12" s="74">
        <f t="shared" si="0"/>
        <v>0.2350220060155245</v>
      </c>
      <c r="E12" s="18">
        <v>240650</v>
      </c>
      <c r="F12" s="80">
        <f t="shared" si="1"/>
        <v>2.514670704881662E-05</v>
      </c>
      <c r="G12" s="81">
        <v>2482333423</v>
      </c>
      <c r="H12" s="74">
        <f t="shared" si="2"/>
        <v>0.2593912793919268</v>
      </c>
      <c r="I12" s="81">
        <v>719787133</v>
      </c>
      <c r="J12" s="71">
        <f t="shared" si="3"/>
        <v>0.07521411249141327</v>
      </c>
      <c r="K12" s="73">
        <v>460399718</v>
      </c>
      <c r="L12" s="71">
        <f t="shared" si="4"/>
        <v>0.0481094404068306</v>
      </c>
      <c r="M12" s="73">
        <v>1191549193</v>
      </c>
      <c r="N12" s="71">
        <f t="shared" si="5"/>
        <v>0.12451086013141431</v>
      </c>
      <c r="O12" s="73">
        <v>1591382796</v>
      </c>
      <c r="P12" s="71">
        <f t="shared" si="6"/>
        <v>0.16629144805127238</v>
      </c>
      <c r="Q12" s="57"/>
      <c r="R12" s="62"/>
      <c r="S12" s="57"/>
      <c r="T12" s="62"/>
    </row>
    <row r="13" spans="1:20" s="56" customFormat="1" ht="15" customHeight="1">
      <c r="A13" s="149" t="s">
        <v>79</v>
      </c>
      <c r="B13" s="13">
        <f>C13+E13+G13+I13+K13+M13+O13+K26+M26+O26</f>
        <v>9867259000</v>
      </c>
      <c r="C13" s="88">
        <v>2485137000</v>
      </c>
      <c r="D13" s="74">
        <f t="shared" si="0"/>
        <v>0.2518568733221658</v>
      </c>
      <c r="E13" s="18">
        <v>320000</v>
      </c>
      <c r="F13" s="80">
        <f t="shared" si="1"/>
        <v>3.2430485507677464E-05</v>
      </c>
      <c r="G13" s="81">
        <v>2070175000</v>
      </c>
      <c r="H13" s="74">
        <f t="shared" si="2"/>
        <v>0.20980243854955058</v>
      </c>
      <c r="I13" s="81">
        <v>409295000</v>
      </c>
      <c r="J13" s="71">
        <f t="shared" si="3"/>
        <v>0.04148011114332765</v>
      </c>
      <c r="K13" s="73">
        <v>389753000</v>
      </c>
      <c r="L13" s="71">
        <f t="shared" si="4"/>
        <v>0.03949962193148067</v>
      </c>
      <c r="M13" s="73">
        <v>1351832000</v>
      </c>
      <c r="N13" s="71">
        <f t="shared" si="5"/>
        <v>0.13700177526504576</v>
      </c>
      <c r="O13" s="73">
        <v>2295655000</v>
      </c>
      <c r="P13" s="71">
        <f t="shared" si="6"/>
        <v>0.2326537694003978</v>
      </c>
      <c r="Q13" s="57"/>
      <c r="R13" s="62"/>
      <c r="S13" s="57"/>
      <c r="T13" s="62"/>
    </row>
    <row r="14" spans="1:20" s="56" customFormat="1" ht="15" customHeight="1">
      <c r="A14" s="120"/>
      <c r="B14" s="24"/>
      <c r="C14" s="57"/>
      <c r="D14" s="92"/>
      <c r="E14" s="24"/>
      <c r="F14" s="62"/>
      <c r="G14" s="57"/>
      <c r="H14" s="163"/>
      <c r="I14" s="57"/>
      <c r="J14" s="92"/>
      <c r="K14" s="57"/>
      <c r="L14" s="92"/>
      <c r="M14" s="57"/>
      <c r="N14" s="92"/>
      <c r="O14" s="57"/>
      <c r="P14" s="92"/>
      <c r="Q14" s="57"/>
      <c r="R14" s="62"/>
      <c r="S14" s="57"/>
      <c r="T14" s="62"/>
    </row>
    <row r="15" spans="1:16" s="56" customFormat="1" ht="15" customHeight="1">
      <c r="A15" s="120"/>
      <c r="B15" s="24"/>
      <c r="C15" s="57"/>
      <c r="D15" s="62"/>
      <c r="E15" s="57"/>
      <c r="F15" s="62"/>
      <c r="G15" s="57"/>
      <c r="J15" s="163"/>
      <c r="K15" s="81"/>
      <c r="L15" s="117"/>
      <c r="M15" s="134"/>
      <c r="N15" s="134"/>
      <c r="O15" s="134"/>
      <c r="P15" s="130"/>
    </row>
    <row r="16" spans="1:16" s="184" customFormat="1" ht="15" customHeight="1" thickBot="1">
      <c r="A16" s="181"/>
      <c r="B16" s="182"/>
      <c r="C16" s="182"/>
      <c r="D16" s="183"/>
      <c r="E16" s="182"/>
      <c r="F16" s="183"/>
      <c r="G16" s="182"/>
      <c r="J16" s="195"/>
      <c r="K16" s="217" t="s">
        <v>24</v>
      </c>
      <c r="L16" s="206" t="s">
        <v>2</v>
      </c>
      <c r="M16" s="191" t="s">
        <v>8</v>
      </c>
      <c r="N16" s="206" t="s">
        <v>2</v>
      </c>
      <c r="O16" s="186" t="s">
        <v>50</v>
      </c>
      <c r="P16" s="206" t="s">
        <v>2</v>
      </c>
    </row>
    <row r="17" spans="1:16" s="56" customFormat="1" ht="15" customHeight="1" thickTop="1">
      <c r="A17" s="120"/>
      <c r="B17" s="24"/>
      <c r="C17" s="57"/>
      <c r="D17" s="62"/>
      <c r="E17" s="57"/>
      <c r="F17" s="62"/>
      <c r="G17" s="57"/>
      <c r="J17" s="163">
        <v>2001</v>
      </c>
      <c r="K17" s="69">
        <v>0</v>
      </c>
      <c r="L17" s="70">
        <f aca="true" t="shared" si="7" ref="L17:L26">K17/B4</f>
        <v>0</v>
      </c>
      <c r="M17" s="24">
        <v>831252756</v>
      </c>
      <c r="N17" s="71">
        <f aca="true" t="shared" si="8" ref="N17:N26">M17/B4</f>
        <v>0.1244730322685176</v>
      </c>
      <c r="O17" s="24">
        <v>39408250</v>
      </c>
      <c r="P17" s="71">
        <f aca="true" t="shared" si="9" ref="P17:P26">O17/B4</f>
        <v>0.005901050358617769</v>
      </c>
    </row>
    <row r="18" spans="1:16" s="56" customFormat="1" ht="15" customHeight="1">
      <c r="A18" s="120"/>
      <c r="B18" s="24"/>
      <c r="C18" s="57"/>
      <c r="D18" s="62"/>
      <c r="E18" s="57"/>
      <c r="F18" s="62"/>
      <c r="G18" s="57"/>
      <c r="J18" s="163">
        <v>2002</v>
      </c>
      <c r="K18" s="61">
        <v>0</v>
      </c>
      <c r="L18" s="72">
        <f t="shared" si="7"/>
        <v>0</v>
      </c>
      <c r="M18" s="73">
        <v>849573463</v>
      </c>
      <c r="N18" s="71">
        <f t="shared" si="8"/>
        <v>0.12665569404197938</v>
      </c>
      <c r="O18" s="73">
        <v>12540418</v>
      </c>
      <c r="P18" s="71">
        <f t="shared" si="9"/>
        <v>0.0018695444414634818</v>
      </c>
    </row>
    <row r="19" spans="1:16" s="56" customFormat="1" ht="15" customHeight="1">
      <c r="A19" s="120"/>
      <c r="B19" s="24"/>
      <c r="C19" s="57"/>
      <c r="D19" s="62"/>
      <c r="E19" s="57"/>
      <c r="F19" s="62"/>
      <c r="G19" s="57"/>
      <c r="J19" s="163">
        <v>2003</v>
      </c>
      <c r="K19" s="61">
        <v>0</v>
      </c>
      <c r="L19" s="72">
        <f t="shared" si="7"/>
        <v>0</v>
      </c>
      <c r="M19" s="73">
        <v>880567025</v>
      </c>
      <c r="N19" s="71">
        <f t="shared" si="8"/>
        <v>0.11575071842007871</v>
      </c>
      <c r="O19" s="73">
        <v>17008845</v>
      </c>
      <c r="P19" s="71">
        <f t="shared" si="9"/>
        <v>0.0022358162097266404</v>
      </c>
    </row>
    <row r="20" spans="1:16" s="56" customFormat="1" ht="15" customHeight="1">
      <c r="A20" s="120"/>
      <c r="B20" s="24"/>
      <c r="C20" s="57"/>
      <c r="D20" s="62"/>
      <c r="E20" s="57"/>
      <c r="F20" s="62"/>
      <c r="G20" s="57"/>
      <c r="J20" s="163">
        <v>2004</v>
      </c>
      <c r="K20" s="61">
        <v>0</v>
      </c>
      <c r="L20" s="72">
        <f t="shared" si="7"/>
        <v>0</v>
      </c>
      <c r="M20" s="73">
        <v>844224511</v>
      </c>
      <c r="N20" s="71">
        <f t="shared" si="8"/>
        <v>0.10809379127872257</v>
      </c>
      <c r="O20" s="73">
        <v>15672702</v>
      </c>
      <c r="P20" s="71">
        <f t="shared" si="9"/>
        <v>0.0020067194883442775</v>
      </c>
    </row>
    <row r="21" spans="1:20" s="56" customFormat="1" ht="15" customHeight="1">
      <c r="A21" s="120"/>
      <c r="B21" s="24"/>
      <c r="C21" s="57"/>
      <c r="D21" s="62"/>
      <c r="E21" s="24"/>
      <c r="F21" s="62"/>
      <c r="G21" s="57"/>
      <c r="J21" s="163">
        <v>2005</v>
      </c>
      <c r="K21" s="61">
        <v>0</v>
      </c>
      <c r="L21" s="72">
        <f t="shared" si="7"/>
        <v>0</v>
      </c>
      <c r="M21" s="73">
        <v>793273952</v>
      </c>
      <c r="N21" s="71">
        <f t="shared" si="8"/>
        <v>0.09641343086245091</v>
      </c>
      <c r="O21" s="73">
        <v>15769992</v>
      </c>
      <c r="P21" s="71">
        <f t="shared" si="9"/>
        <v>0.0019166632530414967</v>
      </c>
      <c r="Q21" s="57"/>
      <c r="R21" s="62"/>
      <c r="S21" s="57"/>
      <c r="T21" s="62"/>
    </row>
    <row r="22" spans="1:20" s="56" customFormat="1" ht="15" customHeight="1">
      <c r="A22" s="120"/>
      <c r="B22" s="24"/>
      <c r="C22" s="57"/>
      <c r="D22" s="62"/>
      <c r="E22" s="24"/>
      <c r="F22" s="62"/>
      <c r="G22" s="57"/>
      <c r="J22" s="163">
        <v>2006</v>
      </c>
      <c r="K22" s="61"/>
      <c r="L22" s="72">
        <f t="shared" si="7"/>
        <v>0</v>
      </c>
      <c r="M22" s="73">
        <v>841821685</v>
      </c>
      <c r="N22" s="71">
        <f t="shared" si="8"/>
        <v>0.09625685808073468</v>
      </c>
      <c r="O22" s="73">
        <v>25295750</v>
      </c>
      <c r="P22" s="71">
        <f t="shared" si="9"/>
        <v>0.0028924051983713677</v>
      </c>
      <c r="Q22" s="57"/>
      <c r="R22" s="62"/>
      <c r="S22" s="57"/>
      <c r="T22" s="62"/>
    </row>
    <row r="23" spans="1:20" s="56" customFormat="1" ht="15" customHeight="1">
      <c r="A23" s="120"/>
      <c r="B23" s="24"/>
      <c r="C23" s="57"/>
      <c r="D23" s="62"/>
      <c r="E23" s="24"/>
      <c r="F23" s="62"/>
      <c r="G23" s="57"/>
      <c r="J23" s="163">
        <v>2007</v>
      </c>
      <c r="K23" s="61">
        <v>0</v>
      </c>
      <c r="L23" s="72">
        <f t="shared" si="7"/>
        <v>0</v>
      </c>
      <c r="M23" s="73">
        <v>863716021</v>
      </c>
      <c r="N23" s="71">
        <f t="shared" si="8"/>
        <v>0.0945862622259719</v>
      </c>
      <c r="O23" s="73">
        <v>11433423</v>
      </c>
      <c r="P23" s="71">
        <f t="shared" si="9"/>
        <v>0.0012520836938585145</v>
      </c>
      <c r="Q23" s="57"/>
      <c r="R23" s="62"/>
      <c r="S23" s="57"/>
      <c r="T23" s="62"/>
    </row>
    <row r="24" spans="1:20" s="56" customFormat="1" ht="15" customHeight="1">
      <c r="A24" s="120"/>
      <c r="B24" s="24"/>
      <c r="C24" s="57"/>
      <c r="D24" s="62"/>
      <c r="E24" s="24"/>
      <c r="F24" s="62"/>
      <c r="G24" s="57"/>
      <c r="J24" s="163">
        <v>2008</v>
      </c>
      <c r="K24" s="61">
        <v>0</v>
      </c>
      <c r="L24" s="72">
        <f t="shared" si="7"/>
        <v>0</v>
      </c>
      <c r="M24" s="73">
        <v>804797000</v>
      </c>
      <c r="N24" s="71">
        <f t="shared" si="8"/>
        <v>0.09169992909408724</v>
      </c>
      <c r="O24" s="73">
        <v>5798000</v>
      </c>
      <c r="P24" s="71">
        <f t="shared" si="9"/>
        <v>0.0006606339100264014</v>
      </c>
      <c r="Q24" s="57"/>
      <c r="R24" s="62"/>
      <c r="S24" s="57"/>
      <c r="T24" s="62"/>
    </row>
    <row r="25" spans="1:20" s="56" customFormat="1" ht="15" customHeight="1">
      <c r="A25" s="120"/>
      <c r="B25" s="24"/>
      <c r="C25" s="57"/>
      <c r="D25" s="62"/>
      <c r="E25" s="24"/>
      <c r="F25" s="62"/>
      <c r="G25" s="57"/>
      <c r="J25" s="163">
        <v>2009</v>
      </c>
      <c r="K25" s="61">
        <v>0</v>
      </c>
      <c r="L25" s="72">
        <f t="shared" si="7"/>
        <v>0</v>
      </c>
      <c r="M25" s="73">
        <v>848266561</v>
      </c>
      <c r="N25" s="71">
        <f t="shared" si="8"/>
        <v>0.08863956247153182</v>
      </c>
      <c r="O25" s="73">
        <v>26758658</v>
      </c>
      <c r="P25" s="71">
        <f t="shared" si="9"/>
        <v>0.002796144333037495</v>
      </c>
      <c r="Q25" s="57"/>
      <c r="R25" s="62"/>
      <c r="S25" s="57"/>
      <c r="T25" s="62"/>
    </row>
    <row r="26" spans="1:20" s="56" customFormat="1" ht="15" customHeight="1">
      <c r="A26" s="120"/>
      <c r="B26" s="24"/>
      <c r="C26" s="57"/>
      <c r="D26" s="62"/>
      <c r="E26" s="24"/>
      <c r="F26" s="62"/>
      <c r="G26" s="57"/>
      <c r="J26" s="163">
        <v>2010</v>
      </c>
      <c r="K26" s="61">
        <v>0</v>
      </c>
      <c r="L26" s="72">
        <f t="shared" si="7"/>
        <v>0</v>
      </c>
      <c r="M26" s="73">
        <v>854126000</v>
      </c>
      <c r="N26" s="71">
        <f t="shared" si="8"/>
        <v>0.08656162770228287</v>
      </c>
      <c r="O26" s="73">
        <v>10966000</v>
      </c>
      <c r="P26" s="71">
        <f t="shared" si="9"/>
        <v>0.001111352200241222</v>
      </c>
      <c r="Q26" s="57"/>
      <c r="R26" s="62"/>
      <c r="S26" s="57"/>
      <c r="T26" s="62"/>
    </row>
    <row r="27" s="56" customFormat="1" ht="15" customHeight="1">
      <c r="A27" s="178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120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6754244295</v>
      </c>
      <c r="C30" s="22">
        <v>160577203</v>
      </c>
      <c r="D30" s="71">
        <f aca="true" t="shared" si="10" ref="D30:D39">C30/B30</f>
        <v>0.02377426637038748</v>
      </c>
      <c r="E30" s="24">
        <v>4007957858</v>
      </c>
      <c r="F30" s="60">
        <f aca="true" t="shared" si="11" ref="F30:F39">E30/B30</f>
        <v>0.593398414825918</v>
      </c>
      <c r="G30" s="24">
        <v>2071600946</v>
      </c>
      <c r="H30" s="60">
        <f aca="true" t="shared" si="12" ref="H30:H39">G30/B30</f>
        <v>0.3067109887531837</v>
      </c>
      <c r="I30" s="24">
        <v>334950250</v>
      </c>
      <c r="J30" s="71">
        <f aca="true" t="shared" si="13" ref="J30:J39">I30/B30</f>
        <v>0.04959107716135695</v>
      </c>
      <c r="K30" s="24">
        <v>66316175</v>
      </c>
      <c r="L30" s="71">
        <f aca="true" t="shared" si="14" ref="L30:L39">K30/B30</f>
        <v>0.009818444833138805</v>
      </c>
      <c r="M30" s="24">
        <v>17861720</v>
      </c>
      <c r="N30" s="71">
        <f aca="true" t="shared" si="15" ref="N30:N39">M30/B30</f>
        <v>0.0026445179090164965</v>
      </c>
      <c r="O30" s="24"/>
      <c r="P30" s="71">
        <f>O30/B30</f>
        <v>0</v>
      </c>
    </row>
    <row r="31" spans="1:16" s="105" customFormat="1" ht="15" customHeight="1">
      <c r="A31" s="149" t="s">
        <v>10</v>
      </c>
      <c r="B31" s="73">
        <v>6989425392</v>
      </c>
      <c r="C31" s="88">
        <v>185503938</v>
      </c>
      <c r="D31" s="71">
        <f t="shared" si="10"/>
        <v>0.02654065643397886</v>
      </c>
      <c r="E31" s="73">
        <v>3808245781</v>
      </c>
      <c r="F31" s="60">
        <f t="shared" si="11"/>
        <v>0.544858206135066</v>
      </c>
      <c r="G31" s="73">
        <v>2483191725</v>
      </c>
      <c r="H31" s="60">
        <f t="shared" si="12"/>
        <v>0.35527837922731487</v>
      </c>
      <c r="I31" s="73">
        <v>335280840</v>
      </c>
      <c r="J31" s="71">
        <f t="shared" si="13"/>
        <v>0.04796972872530521</v>
      </c>
      <c r="K31" s="73">
        <v>62900344</v>
      </c>
      <c r="L31" s="71">
        <f t="shared" si="14"/>
        <v>0.008999358383880149</v>
      </c>
      <c r="M31" s="73">
        <v>17472269</v>
      </c>
      <c r="N31" s="71">
        <f t="shared" si="15"/>
        <v>0.0024998147945034964</v>
      </c>
      <c r="O31" s="73"/>
      <c r="P31" s="71">
        <f aca="true" t="shared" si="16" ref="P31:P39">O31/B31</f>
        <v>0</v>
      </c>
    </row>
    <row r="32" spans="1:16" s="105" customFormat="1" ht="15" customHeight="1">
      <c r="A32" s="149" t="s">
        <v>11</v>
      </c>
      <c r="B32" s="73">
        <v>7610448888</v>
      </c>
      <c r="C32" s="88">
        <v>175904868</v>
      </c>
      <c r="D32" s="71">
        <f t="shared" si="10"/>
        <v>0.0231135995509231</v>
      </c>
      <c r="E32" s="73">
        <v>4469966198</v>
      </c>
      <c r="F32" s="60">
        <f t="shared" si="11"/>
        <v>0.5873459323862159</v>
      </c>
      <c r="G32" s="73">
        <v>2064082671</v>
      </c>
      <c r="H32" s="80">
        <f t="shared" si="12"/>
        <v>0.27121694152030945</v>
      </c>
      <c r="I32" s="81">
        <v>391052902</v>
      </c>
      <c r="J32" s="71">
        <f t="shared" si="13"/>
        <v>0.05138368416304644</v>
      </c>
      <c r="K32" s="73">
        <v>141810528</v>
      </c>
      <c r="L32" s="71">
        <f t="shared" si="14"/>
        <v>0.01863366144191625</v>
      </c>
      <c r="M32" s="73">
        <v>14531417</v>
      </c>
      <c r="N32" s="71">
        <f t="shared" si="15"/>
        <v>0.0019094034023292425</v>
      </c>
      <c r="O32" s="73"/>
      <c r="P32" s="71">
        <f t="shared" si="16"/>
        <v>0</v>
      </c>
    </row>
    <row r="33" spans="1:16" s="105" customFormat="1" ht="15" customHeight="1">
      <c r="A33" s="149" t="s">
        <v>41</v>
      </c>
      <c r="B33" s="73">
        <v>7945109820</v>
      </c>
      <c r="C33" s="88">
        <v>182768117</v>
      </c>
      <c r="D33" s="71">
        <f t="shared" si="10"/>
        <v>0.023003850310529754</v>
      </c>
      <c r="E33" s="73">
        <v>5010349823</v>
      </c>
      <c r="F33" s="80">
        <f t="shared" si="11"/>
        <v>0.6306205875704308</v>
      </c>
      <c r="G33" s="81">
        <v>2032447805</v>
      </c>
      <c r="H33" s="80">
        <f t="shared" si="12"/>
        <v>0.25581116574169643</v>
      </c>
      <c r="I33" s="81">
        <v>470912442</v>
      </c>
      <c r="J33" s="71">
        <f t="shared" si="13"/>
        <v>0.05927072786515618</v>
      </c>
      <c r="K33" s="73">
        <v>144740652</v>
      </c>
      <c r="L33" s="71">
        <f t="shared" si="14"/>
        <v>0.018217577261883586</v>
      </c>
      <c r="M33" s="73">
        <v>17790695</v>
      </c>
      <c r="N33" s="71">
        <f t="shared" si="15"/>
        <v>0.0022392006407785563</v>
      </c>
      <c r="O33" s="73"/>
      <c r="P33" s="71">
        <f t="shared" si="16"/>
        <v>0</v>
      </c>
    </row>
    <row r="34" spans="1:16" s="105" customFormat="1" ht="15" customHeight="1">
      <c r="A34" s="149" t="s">
        <v>45</v>
      </c>
      <c r="B34" s="73">
        <v>8498156461</v>
      </c>
      <c r="C34" s="88">
        <v>149673650</v>
      </c>
      <c r="D34" s="71">
        <f t="shared" si="10"/>
        <v>0.017612484623798927</v>
      </c>
      <c r="E34" s="73">
        <v>5292367238</v>
      </c>
      <c r="F34" s="80">
        <f t="shared" si="11"/>
        <v>0.6227665096880592</v>
      </c>
      <c r="G34" s="81">
        <v>2038834401</v>
      </c>
      <c r="H34" s="80">
        <f t="shared" si="12"/>
        <v>0.23991490511579555</v>
      </c>
      <c r="I34" s="81">
        <v>537091453</v>
      </c>
      <c r="J34" s="71">
        <f t="shared" si="13"/>
        <v>0.0632009372226596</v>
      </c>
      <c r="K34" s="73">
        <v>152342879</v>
      </c>
      <c r="L34" s="71">
        <f t="shared" si="14"/>
        <v>0.01792657968809313</v>
      </c>
      <c r="M34" s="73">
        <v>10440664</v>
      </c>
      <c r="N34" s="71">
        <f t="shared" si="15"/>
        <v>0.0012285798746957195</v>
      </c>
      <c r="O34" s="73"/>
      <c r="P34" s="71">
        <f t="shared" si="16"/>
        <v>0</v>
      </c>
    </row>
    <row r="35" spans="1:16" s="105" customFormat="1" ht="15" customHeight="1">
      <c r="A35" s="149" t="s">
        <v>48</v>
      </c>
      <c r="B35" s="73">
        <f>C35+E35+G35+I35+K35+M35+O35+G48+I48+K48+M48+O48</f>
        <v>8967000052</v>
      </c>
      <c r="C35" s="88">
        <v>146946280</v>
      </c>
      <c r="D35" s="71">
        <f t="shared" si="10"/>
        <v>0.01638745167256078</v>
      </c>
      <c r="E35" s="73">
        <v>5526804649</v>
      </c>
      <c r="F35" s="80">
        <f t="shared" si="11"/>
        <v>0.6163493494981414</v>
      </c>
      <c r="G35" s="81">
        <v>1842896763</v>
      </c>
      <c r="H35" s="80">
        <f t="shared" si="12"/>
        <v>0.2055198787011226</v>
      </c>
      <c r="I35" s="81">
        <v>537415344</v>
      </c>
      <c r="J35" s="71">
        <f t="shared" si="13"/>
        <v>0.05993256840453958</v>
      </c>
      <c r="K35" s="73">
        <v>488374908</v>
      </c>
      <c r="L35" s="71">
        <f t="shared" si="14"/>
        <v>0.05446357813849603</v>
      </c>
      <c r="M35" s="73">
        <v>20132849</v>
      </c>
      <c r="N35" s="71">
        <f t="shared" si="15"/>
        <v>0.002245215666694411</v>
      </c>
      <c r="O35" s="73"/>
      <c r="P35" s="71">
        <f t="shared" si="16"/>
        <v>0</v>
      </c>
    </row>
    <row r="36" spans="1:16" s="105" customFormat="1" ht="15" customHeight="1">
      <c r="A36" s="149" t="s">
        <v>59</v>
      </c>
      <c r="B36" s="73">
        <f>C36+E36+G36+I36+K36+M36+O36+G49+I49+K49+M49+O49</f>
        <v>9566263802</v>
      </c>
      <c r="C36" s="88">
        <v>159976373</v>
      </c>
      <c r="D36" s="71">
        <f t="shared" si="10"/>
        <v>0.016722973180663705</v>
      </c>
      <c r="E36" s="73">
        <v>5870787184</v>
      </c>
      <c r="F36" s="80">
        <f t="shared" si="11"/>
        <v>0.6136969777869398</v>
      </c>
      <c r="G36" s="81">
        <v>1776247169</v>
      </c>
      <c r="H36" s="80">
        <f t="shared" si="12"/>
        <v>0.18567825493466358</v>
      </c>
      <c r="I36" s="81">
        <v>503563305</v>
      </c>
      <c r="J36" s="71">
        <f t="shared" si="13"/>
        <v>0.05263949598533139</v>
      </c>
      <c r="K36" s="73">
        <v>857283849</v>
      </c>
      <c r="L36" s="71">
        <f t="shared" si="14"/>
        <v>0.0896153259771876</v>
      </c>
      <c r="M36" s="73">
        <v>37990400</v>
      </c>
      <c r="N36" s="71">
        <f t="shared" si="15"/>
        <v>0.003971289187326971</v>
      </c>
      <c r="O36" s="73"/>
      <c r="P36" s="71">
        <f t="shared" si="16"/>
        <v>0</v>
      </c>
    </row>
    <row r="37" spans="1:16" s="105" customFormat="1" ht="15" customHeight="1">
      <c r="A37" s="149" t="s">
        <v>57</v>
      </c>
      <c r="B37" s="73">
        <f>C37+E37+G37+I37+K37+M37+O37+G50+I50+K50+M50+O50</f>
        <v>9556651000</v>
      </c>
      <c r="C37" s="88">
        <v>117312000</v>
      </c>
      <c r="D37" s="71">
        <f t="shared" si="10"/>
        <v>0.012275429959721246</v>
      </c>
      <c r="E37" s="73">
        <v>6230621000</v>
      </c>
      <c r="F37" s="80">
        <f t="shared" si="11"/>
        <v>0.6519669913654899</v>
      </c>
      <c r="G37" s="81">
        <v>177831000</v>
      </c>
      <c r="H37" s="80">
        <f t="shared" si="12"/>
        <v>0.018608087707712672</v>
      </c>
      <c r="I37" s="81">
        <v>435943000</v>
      </c>
      <c r="J37" s="71">
        <f t="shared" si="13"/>
        <v>0.04561671238177475</v>
      </c>
      <c r="K37" s="73">
        <v>1068749000</v>
      </c>
      <c r="L37" s="71">
        <f t="shared" si="14"/>
        <v>0.1118330050977063</v>
      </c>
      <c r="M37" s="73">
        <v>41992000</v>
      </c>
      <c r="N37" s="71">
        <f t="shared" si="15"/>
        <v>0.004394007900884944</v>
      </c>
      <c r="O37" s="73">
        <v>1403000</v>
      </c>
      <c r="P37" s="71">
        <f t="shared" si="16"/>
        <v>0.000146808751308382</v>
      </c>
    </row>
    <row r="38" spans="1:16" s="105" customFormat="1" ht="15" customHeight="1">
      <c r="A38" s="149" t="s">
        <v>80</v>
      </c>
      <c r="B38" s="73">
        <f>C38+E38+G38+I38+K38+M38+O38+G51+I51+K51+M51+O51</f>
        <v>9961278416</v>
      </c>
      <c r="C38" s="88">
        <v>103754568</v>
      </c>
      <c r="D38" s="71">
        <f t="shared" si="10"/>
        <v>0.010415788382477835</v>
      </c>
      <c r="E38" s="73">
        <v>6418522896</v>
      </c>
      <c r="F38" s="80">
        <f t="shared" si="11"/>
        <v>0.6443473044273558</v>
      </c>
      <c r="G38" s="81">
        <v>78318</v>
      </c>
      <c r="H38" s="80">
        <f t="shared" si="12"/>
        <v>7.86224385358049E-06</v>
      </c>
      <c r="I38" s="81">
        <v>410836856</v>
      </c>
      <c r="J38" s="71">
        <f t="shared" si="13"/>
        <v>0.04124338652557947</v>
      </c>
      <c r="K38" s="73">
        <v>1031292828</v>
      </c>
      <c r="L38" s="71">
        <f t="shared" si="14"/>
        <v>0.10353016800971222</v>
      </c>
      <c r="M38" s="73">
        <v>36499508</v>
      </c>
      <c r="N38" s="71">
        <f t="shared" si="15"/>
        <v>0.003664138926322326</v>
      </c>
      <c r="O38" s="73">
        <v>3319359</v>
      </c>
      <c r="P38" s="71">
        <f t="shared" si="16"/>
        <v>0.00033322620464742563</v>
      </c>
    </row>
    <row r="39" spans="1:16" s="105" customFormat="1" ht="15" customHeight="1">
      <c r="A39" s="149" t="s">
        <v>79</v>
      </c>
      <c r="B39" s="73">
        <f>C39+E39+G39+I39+K39+M39+O39+G52+I52+K52+M52+O52</f>
        <v>9867259000</v>
      </c>
      <c r="C39" s="88">
        <v>134683000</v>
      </c>
      <c r="D39" s="71">
        <f t="shared" si="10"/>
        <v>0.013649484623845387</v>
      </c>
      <c r="E39" s="73">
        <v>6867993000</v>
      </c>
      <c r="F39" s="80">
        <f t="shared" si="11"/>
        <v>0.696038585791657</v>
      </c>
      <c r="G39" s="81">
        <v>17651000</v>
      </c>
      <c r="H39" s="80">
        <f t="shared" si="12"/>
        <v>0.0017888453115500465</v>
      </c>
      <c r="I39" s="81">
        <v>437508000</v>
      </c>
      <c r="J39" s="71">
        <f t="shared" si="13"/>
        <v>0.044339365167165475</v>
      </c>
      <c r="K39" s="73">
        <v>1202779000</v>
      </c>
      <c r="L39" s="71">
        <f t="shared" si="14"/>
        <v>0.12189595915137122</v>
      </c>
      <c r="M39" s="73">
        <v>98302000</v>
      </c>
      <c r="N39" s="71">
        <f t="shared" si="15"/>
        <v>0.009962442457424094</v>
      </c>
      <c r="O39" s="73">
        <v>1957000</v>
      </c>
      <c r="P39" s="71">
        <f t="shared" si="16"/>
        <v>0.00019833268793288997</v>
      </c>
    </row>
    <row r="40" spans="1:15" s="105" customFormat="1" ht="15" customHeight="1">
      <c r="A40" s="153"/>
      <c r="N40" s="44"/>
      <c r="O40" s="44"/>
    </row>
    <row r="41" spans="1:16" s="105" customFormat="1" ht="15" customHeight="1" thickBot="1">
      <c r="A41" s="153"/>
      <c r="G41" s="34"/>
      <c r="H41" s="5"/>
      <c r="I41" s="5"/>
      <c r="J41" s="5"/>
      <c r="K41" s="5"/>
      <c r="L41" s="5"/>
      <c r="M41" s="5"/>
      <c r="N41" s="8"/>
      <c r="O41" s="8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19</v>
      </c>
      <c r="J42" s="109" t="s">
        <v>2</v>
      </c>
      <c r="K42" s="96" t="s">
        <v>26</v>
      </c>
      <c r="L42" s="102" t="s">
        <v>2</v>
      </c>
      <c r="M42" s="96" t="s">
        <v>121</v>
      </c>
      <c r="N42" s="109" t="s">
        <v>2</v>
      </c>
      <c r="O42" s="96" t="s">
        <v>34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7" ref="B43:B52">B4-B30</f>
        <v>-76068783</v>
      </c>
      <c r="C43" s="71">
        <f aca="true" t="shared" si="18" ref="C43:C52">B43/B30</f>
        <v>-0.011262367731696029</v>
      </c>
      <c r="D43" s="105">
        <v>2001</v>
      </c>
      <c r="E43" s="61">
        <v>0</v>
      </c>
      <c r="F43" s="105">
        <v>2001</v>
      </c>
      <c r="G43" s="83"/>
      <c r="H43" s="74">
        <f aca="true" t="shared" si="19" ref="H43:H52">G43/B30</f>
        <v>0</v>
      </c>
      <c r="I43" s="83">
        <v>0</v>
      </c>
      <c r="J43" s="74">
        <f aca="true" t="shared" si="20" ref="J43:J52">I43/B30</f>
        <v>0</v>
      </c>
      <c r="K43" s="84">
        <v>4093103</v>
      </c>
      <c r="L43" s="74">
        <f aca="true" t="shared" si="21" ref="L43:L52">K43/B30</f>
        <v>0.0006060045833743418</v>
      </c>
      <c r="M43" s="84">
        <v>90887040</v>
      </c>
      <c r="N43" s="71">
        <f aca="true" t="shared" si="22" ref="N43:N52">M43/B30</f>
        <v>0.013456285563624257</v>
      </c>
      <c r="O43" s="84"/>
      <c r="P43" s="71">
        <f>O43/B30</f>
        <v>0</v>
      </c>
    </row>
    <row r="44" spans="1:16" s="105" customFormat="1" ht="15" customHeight="1">
      <c r="A44" s="65" t="s">
        <v>21</v>
      </c>
      <c r="B44" s="103">
        <f t="shared" si="17"/>
        <v>-281685409</v>
      </c>
      <c r="C44" s="71">
        <f t="shared" si="18"/>
        <v>-0.04030165474295115</v>
      </c>
      <c r="D44" s="105">
        <v>2002</v>
      </c>
      <c r="E44" s="61">
        <v>0</v>
      </c>
      <c r="F44" s="105">
        <v>2002</v>
      </c>
      <c r="G44" s="81"/>
      <c r="H44" s="74">
        <f t="shared" si="19"/>
        <v>0</v>
      </c>
      <c r="I44" s="81">
        <v>0</v>
      </c>
      <c r="J44" s="74">
        <f t="shared" si="20"/>
        <v>0</v>
      </c>
      <c r="K44" s="61">
        <v>20761712</v>
      </c>
      <c r="L44" s="74">
        <f t="shared" si="21"/>
        <v>0.0029704461862864392</v>
      </c>
      <c r="M44" s="61">
        <v>76068783</v>
      </c>
      <c r="N44" s="71">
        <f t="shared" si="22"/>
        <v>0.010883410113665035</v>
      </c>
      <c r="O44" s="61"/>
      <c r="P44" s="71">
        <f aca="true" t="shared" si="23" ref="P44:P52">O44/B31</f>
        <v>0</v>
      </c>
    </row>
    <row r="45" spans="1:16" s="105" customFormat="1" ht="15" customHeight="1">
      <c r="A45" s="65" t="s">
        <v>22</v>
      </c>
      <c r="B45" s="103">
        <f t="shared" si="17"/>
        <v>-3005608</v>
      </c>
      <c r="C45" s="71">
        <f t="shared" si="18"/>
        <v>-0.0003949317634521114</v>
      </c>
      <c r="D45" s="105">
        <v>2003</v>
      </c>
      <c r="E45" s="61">
        <v>10185</v>
      </c>
      <c r="F45" s="105">
        <v>2003</v>
      </c>
      <c r="G45" s="81"/>
      <c r="H45" s="74">
        <f t="shared" si="19"/>
        <v>0</v>
      </c>
      <c r="I45" s="81">
        <v>0</v>
      </c>
      <c r="J45" s="74">
        <f t="shared" si="20"/>
        <v>0</v>
      </c>
      <c r="K45" s="61">
        <v>71414895</v>
      </c>
      <c r="L45" s="74">
        <f t="shared" si="21"/>
        <v>0.009383795364897009</v>
      </c>
      <c r="M45" s="61">
        <v>281685409</v>
      </c>
      <c r="N45" s="71">
        <f t="shared" si="22"/>
        <v>0.03701298217036262</v>
      </c>
      <c r="O45" s="61"/>
      <c r="P45" s="71">
        <f t="shared" si="23"/>
        <v>0</v>
      </c>
    </row>
    <row r="46" spans="1:16" s="105" customFormat="1" ht="15" customHeight="1">
      <c r="A46" s="65" t="s">
        <v>29</v>
      </c>
      <c r="B46" s="103">
        <f t="shared" si="17"/>
        <v>-134998795</v>
      </c>
      <c r="C46" s="71">
        <f t="shared" si="18"/>
        <v>-0.016991432221637938</v>
      </c>
      <c r="D46" s="105">
        <v>2004</v>
      </c>
      <c r="E46" s="61">
        <v>0</v>
      </c>
      <c r="F46" s="105">
        <v>2004</v>
      </c>
      <c r="G46" s="81"/>
      <c r="H46" s="74">
        <f t="shared" si="19"/>
        <v>0</v>
      </c>
      <c r="I46" s="81">
        <v>0</v>
      </c>
      <c r="J46" s="74">
        <f t="shared" si="20"/>
        <v>0</v>
      </c>
      <c r="K46" s="61">
        <v>86100286</v>
      </c>
      <c r="L46" s="74">
        <f t="shared" si="21"/>
        <v>0.01083689060952464</v>
      </c>
      <c r="M46" s="61">
        <v>0</v>
      </c>
      <c r="N46" s="71">
        <f t="shared" si="22"/>
        <v>0</v>
      </c>
      <c r="O46" s="61"/>
      <c r="P46" s="71">
        <f t="shared" si="23"/>
        <v>0</v>
      </c>
    </row>
    <row r="47" spans="1:16" s="105" customFormat="1" ht="15" customHeight="1">
      <c r="A47" s="65" t="s">
        <v>42</v>
      </c>
      <c r="B47" s="103">
        <f t="shared" si="17"/>
        <v>-270319894</v>
      </c>
      <c r="C47" s="71">
        <f t="shared" si="18"/>
        <v>-0.03180923947924004</v>
      </c>
      <c r="D47" s="105">
        <v>2005</v>
      </c>
      <c r="E47" s="61">
        <v>0</v>
      </c>
      <c r="F47" s="105">
        <v>2005</v>
      </c>
      <c r="G47" s="81"/>
      <c r="H47" s="74">
        <f t="shared" si="19"/>
        <v>0</v>
      </c>
      <c r="I47" s="81">
        <v>0</v>
      </c>
      <c r="J47" s="74">
        <f t="shared" si="20"/>
        <v>0</v>
      </c>
      <c r="K47" s="61">
        <v>317406176</v>
      </c>
      <c r="L47" s="74">
        <f t="shared" si="21"/>
        <v>0.0373500037868978</v>
      </c>
      <c r="M47" s="61">
        <v>0</v>
      </c>
      <c r="N47" s="71">
        <f t="shared" si="22"/>
        <v>0</v>
      </c>
      <c r="O47" s="61"/>
      <c r="P47" s="71">
        <f t="shared" si="23"/>
        <v>0</v>
      </c>
    </row>
    <row r="48" spans="1:16" s="105" customFormat="1" ht="15" customHeight="1">
      <c r="A48" s="65" t="s">
        <v>46</v>
      </c>
      <c r="B48" s="103">
        <f t="shared" si="17"/>
        <v>-221423874</v>
      </c>
      <c r="C48" s="71">
        <f t="shared" si="18"/>
        <v>-0.024693194236194257</v>
      </c>
      <c r="D48" s="105">
        <v>2006</v>
      </c>
      <c r="E48" s="61">
        <v>0</v>
      </c>
      <c r="F48" s="105">
        <v>2006</v>
      </c>
      <c r="G48" s="81"/>
      <c r="H48" s="74">
        <f t="shared" si="19"/>
        <v>0</v>
      </c>
      <c r="I48" s="81">
        <v>0</v>
      </c>
      <c r="J48" s="74">
        <f t="shared" si="20"/>
        <v>0</v>
      </c>
      <c r="K48" s="61">
        <v>134109365</v>
      </c>
      <c r="L48" s="74">
        <f t="shared" si="21"/>
        <v>0.014955878691010852</v>
      </c>
      <c r="M48" s="61">
        <v>270319894</v>
      </c>
      <c r="N48" s="71">
        <f t="shared" si="22"/>
        <v>0.03014607922743436</v>
      </c>
      <c r="O48" s="61">
        <v>0</v>
      </c>
      <c r="P48" s="71">
        <f t="shared" si="23"/>
        <v>0</v>
      </c>
    </row>
    <row r="49" spans="1:16" s="105" customFormat="1" ht="15" customHeight="1">
      <c r="A49" s="65" t="s">
        <v>49</v>
      </c>
      <c r="B49" s="103">
        <f t="shared" si="17"/>
        <v>-434747230</v>
      </c>
      <c r="C49" s="71">
        <f t="shared" si="18"/>
        <v>-0.045445875108431386</v>
      </c>
      <c r="D49" s="105">
        <v>2007</v>
      </c>
      <c r="E49" s="61">
        <v>0</v>
      </c>
      <c r="F49" s="105">
        <v>2007</v>
      </c>
      <c r="G49" s="81"/>
      <c r="H49" s="74">
        <f t="shared" si="19"/>
        <v>0</v>
      </c>
      <c r="I49" s="81">
        <v>0</v>
      </c>
      <c r="J49" s="74">
        <f t="shared" si="20"/>
        <v>0</v>
      </c>
      <c r="K49" s="61">
        <v>168657238</v>
      </c>
      <c r="L49" s="74">
        <f t="shared" si="21"/>
        <v>0.017630418885661418</v>
      </c>
      <c r="M49" s="61">
        <v>191758284</v>
      </c>
      <c r="N49" s="71">
        <f t="shared" si="22"/>
        <v>0.020045264062225576</v>
      </c>
      <c r="O49" s="61">
        <v>0</v>
      </c>
      <c r="P49" s="71">
        <f t="shared" si="23"/>
        <v>0</v>
      </c>
    </row>
    <row r="50" spans="1:16" s="105" customFormat="1" ht="15" customHeight="1">
      <c r="A50" s="65" t="s">
        <v>51</v>
      </c>
      <c r="B50" s="103">
        <f t="shared" si="17"/>
        <v>-780232000</v>
      </c>
      <c r="C50" s="71">
        <f t="shared" si="18"/>
        <v>-0.08164282655084924</v>
      </c>
      <c r="D50" s="105">
        <v>2008</v>
      </c>
      <c r="E50" s="61">
        <v>0</v>
      </c>
      <c r="F50" s="105">
        <v>2008</v>
      </c>
      <c r="G50" s="81">
        <v>1042122000</v>
      </c>
      <c r="H50" s="74">
        <f t="shared" si="19"/>
        <v>0.1090467779978572</v>
      </c>
      <c r="I50" s="81">
        <v>0</v>
      </c>
      <c r="J50" s="74">
        <f t="shared" si="20"/>
        <v>0</v>
      </c>
      <c r="K50" s="61">
        <v>6948000</v>
      </c>
      <c r="L50" s="74">
        <f t="shared" si="21"/>
        <v>0.0007270329323525574</v>
      </c>
      <c r="M50" s="61">
        <v>433730000</v>
      </c>
      <c r="N50" s="71">
        <f t="shared" si="22"/>
        <v>0.045385145905192104</v>
      </c>
      <c r="O50" s="61">
        <v>0</v>
      </c>
      <c r="P50" s="71">
        <f t="shared" si="23"/>
        <v>0</v>
      </c>
    </row>
    <row r="51" spans="1:16" s="105" customFormat="1" ht="15" customHeight="1">
      <c r="A51" s="65" t="s">
        <v>58</v>
      </c>
      <c r="B51" s="103">
        <f t="shared" si="17"/>
        <v>-391436944</v>
      </c>
      <c r="C51" s="71">
        <f t="shared" si="18"/>
        <v>-0.03929585417181657</v>
      </c>
      <c r="D51" s="105">
        <v>2009</v>
      </c>
      <c r="E51" s="61">
        <v>0</v>
      </c>
      <c r="F51" s="105">
        <v>2009</v>
      </c>
      <c r="G51" s="81">
        <v>1167393359</v>
      </c>
      <c r="H51" s="74">
        <f t="shared" si="19"/>
        <v>0.11719312624822432</v>
      </c>
      <c r="I51" s="81">
        <v>0</v>
      </c>
      <c r="J51" s="74">
        <f t="shared" si="20"/>
        <v>0</v>
      </c>
      <c r="K51" s="61">
        <v>5023938</v>
      </c>
      <c r="L51" s="74">
        <f t="shared" si="21"/>
        <v>0.000504346710350998</v>
      </c>
      <c r="M51" s="61">
        <v>784556786</v>
      </c>
      <c r="N51" s="71">
        <f t="shared" si="22"/>
        <v>0.07876065232147608</v>
      </c>
      <c r="O51" s="61">
        <v>0</v>
      </c>
      <c r="P51" s="71">
        <f t="shared" si="23"/>
        <v>0</v>
      </c>
    </row>
    <row r="52" spans="1:16" s="105" customFormat="1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61">
        <v>0</v>
      </c>
      <c r="F52" s="105">
        <v>2010</v>
      </c>
      <c r="G52" s="81">
        <v>1097635000</v>
      </c>
      <c r="H52" s="74">
        <f t="shared" si="19"/>
        <v>0.1112401123756861</v>
      </c>
      <c r="I52" s="81">
        <v>0</v>
      </c>
      <c r="J52" s="74">
        <f t="shared" si="20"/>
        <v>0</v>
      </c>
      <c r="K52" s="61">
        <v>7751000</v>
      </c>
      <c r="L52" s="74">
        <f t="shared" si="21"/>
        <v>0.000785527166156275</v>
      </c>
      <c r="M52" s="61">
        <v>0</v>
      </c>
      <c r="N52" s="71">
        <f t="shared" si="22"/>
        <v>0</v>
      </c>
      <c r="O52" s="61">
        <v>1000000</v>
      </c>
      <c r="P52" s="71">
        <f t="shared" si="23"/>
        <v>0.00010134526721149207</v>
      </c>
    </row>
    <row r="53" spans="1:15" s="105" customFormat="1" ht="15" customHeight="1">
      <c r="A53" s="153"/>
      <c r="O53" s="44"/>
    </row>
    <row r="54" s="105" customFormat="1" ht="15" customHeight="1">
      <c r="A54" s="153"/>
    </row>
    <row r="55" s="105" customFormat="1" ht="15" customHeight="1">
      <c r="A55" s="153"/>
    </row>
    <row r="56" s="105" customFormat="1" ht="15" customHeight="1">
      <c r="A56" s="153"/>
    </row>
  </sheetData>
  <sheetProtection/>
  <printOptions/>
  <pageMargins left="0.93" right="0.42" top="0.81" bottom="0.49" header="0.5118110236220472" footer="0.24"/>
  <pageSetup fitToHeight="1" fitToWidth="1" horizontalDpi="400" verticalDpi="4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K49" sqref="K49"/>
    </sheetView>
  </sheetViews>
  <sheetFormatPr defaultColWidth="9.00390625" defaultRowHeight="13.5"/>
  <cols>
    <col min="1" max="1" width="16.00390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3.625" style="0" customWidth="1"/>
    <col min="18" max="18" width="7.625" style="0" customWidth="1"/>
    <col min="19" max="19" width="9.25390625" style="0" bestFit="1" customWidth="1"/>
  </cols>
  <sheetData>
    <row r="1" spans="2:7" ht="27.75" customHeight="1">
      <c r="B1" s="121" t="s">
        <v>132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13">
        <f aca="true" t="shared" si="0" ref="B4:B13">C4+E4+G4+I4+K4+M4+O4+G17+I17+K17+M17+O17</f>
        <v>13661845000</v>
      </c>
      <c r="C4" s="22">
        <v>4790865000</v>
      </c>
      <c r="D4" s="74">
        <f aca="true" t="shared" si="1" ref="D4:D13">C4/B4</f>
        <v>0.35067481734714456</v>
      </c>
      <c r="E4" s="75">
        <v>0</v>
      </c>
      <c r="F4" s="80">
        <f aca="true" t="shared" si="2" ref="F4:F13">E4/B4</f>
        <v>0</v>
      </c>
      <c r="G4" s="69">
        <v>5603828000</v>
      </c>
      <c r="H4" s="74">
        <f aca="true" t="shared" si="3" ref="H4:H13">G4/B4</f>
        <v>0.41018090894751036</v>
      </c>
      <c r="I4" s="69">
        <v>1625239000</v>
      </c>
      <c r="J4" s="71">
        <f aca="true" t="shared" si="4" ref="J4:J13">I4/B4</f>
        <v>0.1189618971668907</v>
      </c>
      <c r="K4" s="24">
        <v>79293000</v>
      </c>
      <c r="L4" s="71">
        <f aca="true" t="shared" si="5" ref="L4:L13">K4/B4</f>
        <v>0.005803974499783887</v>
      </c>
      <c r="M4" s="24">
        <v>202126000</v>
      </c>
      <c r="N4" s="71">
        <f aca="true" t="shared" si="6" ref="N4:N13">M4/B4</f>
        <v>0.014794927039503082</v>
      </c>
      <c r="O4" s="24"/>
      <c r="P4" s="71"/>
    </row>
    <row r="5" spans="1:16" s="56" customFormat="1" ht="15" customHeight="1">
      <c r="A5" s="149" t="s">
        <v>10</v>
      </c>
      <c r="B5" s="13">
        <f t="shared" si="0"/>
        <v>13374193000</v>
      </c>
      <c r="C5" s="88">
        <v>4665096000</v>
      </c>
      <c r="D5" s="74">
        <f t="shared" si="1"/>
        <v>0.34881327045302846</v>
      </c>
      <c r="E5" s="18">
        <v>0</v>
      </c>
      <c r="F5" s="80">
        <f t="shared" si="2"/>
        <v>0</v>
      </c>
      <c r="G5" s="81">
        <v>5539320000</v>
      </c>
      <c r="H5" s="74">
        <f t="shared" si="3"/>
        <v>0.4141797564907281</v>
      </c>
      <c r="I5" s="81">
        <v>1484436000</v>
      </c>
      <c r="J5" s="71">
        <f t="shared" si="4"/>
        <v>0.11099256605613513</v>
      </c>
      <c r="K5" s="73">
        <v>76509000</v>
      </c>
      <c r="L5" s="71">
        <f t="shared" si="5"/>
        <v>0.005720644228777019</v>
      </c>
      <c r="M5" s="73">
        <v>186760000</v>
      </c>
      <c r="N5" s="71">
        <f t="shared" si="6"/>
        <v>0.013964207036641389</v>
      </c>
      <c r="O5" s="73"/>
      <c r="P5" s="71"/>
    </row>
    <row r="6" spans="1:16" s="56" customFormat="1" ht="15" customHeight="1">
      <c r="A6" s="149" t="s">
        <v>11</v>
      </c>
      <c r="B6" s="13">
        <f t="shared" si="0"/>
        <v>14628868000</v>
      </c>
      <c r="C6" s="88">
        <v>4749902000</v>
      </c>
      <c r="D6" s="74">
        <f t="shared" si="1"/>
        <v>0.3246937493728155</v>
      </c>
      <c r="E6" s="18">
        <v>0</v>
      </c>
      <c r="F6" s="80">
        <f t="shared" si="2"/>
        <v>0</v>
      </c>
      <c r="G6" s="81">
        <v>5932391000</v>
      </c>
      <c r="H6" s="74">
        <f t="shared" si="3"/>
        <v>0.4055263196031299</v>
      </c>
      <c r="I6" s="81">
        <v>1808811000</v>
      </c>
      <c r="J6" s="71">
        <f t="shared" si="4"/>
        <v>0.123646682709831</v>
      </c>
      <c r="K6" s="73">
        <v>155792000</v>
      </c>
      <c r="L6" s="71">
        <f t="shared" si="5"/>
        <v>0.010649627845435477</v>
      </c>
      <c r="M6" s="73">
        <v>300656000</v>
      </c>
      <c r="N6" s="71">
        <f t="shared" si="6"/>
        <v>0.020552239585455278</v>
      </c>
      <c r="O6" s="73"/>
      <c r="P6" s="71"/>
    </row>
    <row r="7" spans="1:16" s="56" customFormat="1" ht="15" customHeight="1">
      <c r="A7" s="149" t="s">
        <v>41</v>
      </c>
      <c r="B7" s="13">
        <f t="shared" si="0"/>
        <v>15283940000</v>
      </c>
      <c r="C7" s="88">
        <v>4769497000</v>
      </c>
      <c r="D7" s="74">
        <f t="shared" si="1"/>
        <v>0.3120593904451339</v>
      </c>
      <c r="E7" s="18">
        <v>0</v>
      </c>
      <c r="F7" s="80">
        <f t="shared" si="2"/>
        <v>0</v>
      </c>
      <c r="G7" s="81">
        <v>6091741000</v>
      </c>
      <c r="H7" s="74">
        <f t="shared" si="3"/>
        <v>0.3985713762289043</v>
      </c>
      <c r="I7" s="81">
        <v>2187048000</v>
      </c>
      <c r="J7" s="71">
        <f t="shared" si="4"/>
        <v>0.14309451620459124</v>
      </c>
      <c r="K7" s="73">
        <v>151565000</v>
      </c>
      <c r="L7" s="71">
        <f t="shared" si="5"/>
        <v>0.009916618358878667</v>
      </c>
      <c r="M7" s="73">
        <v>335933000</v>
      </c>
      <c r="N7" s="71">
        <f t="shared" si="6"/>
        <v>0.02197947649624377</v>
      </c>
      <c r="O7" s="73"/>
      <c r="P7" s="71"/>
    </row>
    <row r="8" spans="1:16" s="56" customFormat="1" ht="15" customHeight="1">
      <c r="A8" s="149" t="s">
        <v>45</v>
      </c>
      <c r="B8" s="13">
        <f t="shared" si="0"/>
        <v>15704338000</v>
      </c>
      <c r="C8" s="88">
        <v>4750660000</v>
      </c>
      <c r="D8" s="74">
        <f t="shared" si="1"/>
        <v>0.3025062247131971</v>
      </c>
      <c r="E8" s="18">
        <v>0</v>
      </c>
      <c r="F8" s="80">
        <f t="shared" si="2"/>
        <v>0</v>
      </c>
      <c r="G8" s="81">
        <v>5585151000</v>
      </c>
      <c r="H8" s="74">
        <f t="shared" si="3"/>
        <v>0.35564383548036216</v>
      </c>
      <c r="I8" s="81">
        <v>2578770000</v>
      </c>
      <c r="J8" s="71">
        <f t="shared" si="4"/>
        <v>0.16420749476991645</v>
      </c>
      <c r="K8" s="73">
        <v>673495000</v>
      </c>
      <c r="L8" s="71">
        <f t="shared" si="5"/>
        <v>0.04288592107480112</v>
      </c>
      <c r="M8" s="73">
        <v>351811000</v>
      </c>
      <c r="N8" s="71">
        <f t="shared" si="6"/>
        <v>0.02240215410544526</v>
      </c>
      <c r="O8" s="73"/>
      <c r="P8" s="71"/>
    </row>
    <row r="9" spans="1:16" s="56" customFormat="1" ht="15" customHeight="1">
      <c r="A9" s="149" t="s">
        <v>48</v>
      </c>
      <c r="B9" s="13">
        <f t="shared" si="0"/>
        <v>16483122000</v>
      </c>
      <c r="C9" s="88">
        <v>4682677000</v>
      </c>
      <c r="D9" s="74">
        <f t="shared" si="1"/>
        <v>0.2840892034894846</v>
      </c>
      <c r="E9" s="18">
        <v>768000</v>
      </c>
      <c r="F9" s="80">
        <f t="shared" si="2"/>
        <v>4.659311506642977E-05</v>
      </c>
      <c r="G9" s="81">
        <v>5238657000</v>
      </c>
      <c r="H9" s="74">
        <f t="shared" si="3"/>
        <v>0.3178194640554138</v>
      </c>
      <c r="I9" s="81">
        <v>2915457000</v>
      </c>
      <c r="J9" s="71">
        <f t="shared" si="4"/>
        <v>0.17687529097946372</v>
      </c>
      <c r="K9" s="73">
        <v>901201000</v>
      </c>
      <c r="L9" s="71">
        <f t="shared" si="5"/>
        <v>0.05467416912888226</v>
      </c>
      <c r="M9" s="73">
        <v>960707000</v>
      </c>
      <c r="N9" s="71">
        <f t="shared" si="6"/>
        <v>0.0582842861928705</v>
      </c>
      <c r="O9" s="73"/>
      <c r="P9" s="71"/>
    </row>
    <row r="10" spans="1:16" s="56" customFormat="1" ht="15" customHeight="1">
      <c r="A10" s="149" t="s">
        <v>59</v>
      </c>
      <c r="B10" s="13">
        <f t="shared" si="0"/>
        <v>18177866708</v>
      </c>
      <c r="C10" s="88">
        <v>4585058855</v>
      </c>
      <c r="D10" s="74">
        <f t="shared" si="1"/>
        <v>0.25223305510223243</v>
      </c>
      <c r="E10" s="18">
        <v>796040</v>
      </c>
      <c r="F10" s="80">
        <f t="shared" si="2"/>
        <v>4.3791717300340105E-05</v>
      </c>
      <c r="G10" s="81">
        <v>5273045998</v>
      </c>
      <c r="H10" s="74">
        <f t="shared" si="3"/>
        <v>0.2900805734085043</v>
      </c>
      <c r="I10" s="81">
        <v>3956276121</v>
      </c>
      <c r="J10" s="71">
        <f t="shared" si="4"/>
        <v>0.21764248712742845</v>
      </c>
      <c r="K10" s="73">
        <v>916080096</v>
      </c>
      <c r="L10" s="71">
        <f t="shared" si="5"/>
        <v>0.050395357756520306</v>
      </c>
      <c r="M10" s="73">
        <v>279844686</v>
      </c>
      <c r="N10" s="71">
        <f t="shared" si="6"/>
        <v>0.015394803498962922</v>
      </c>
      <c r="O10" s="73"/>
      <c r="P10" s="71"/>
    </row>
    <row r="11" spans="1:16" s="56" customFormat="1" ht="15" customHeight="1">
      <c r="A11" s="149" t="s">
        <v>57</v>
      </c>
      <c r="B11" s="13">
        <f t="shared" si="0"/>
        <v>17330786485</v>
      </c>
      <c r="C11" s="88">
        <v>3669386019</v>
      </c>
      <c r="D11" s="74">
        <f t="shared" si="1"/>
        <v>0.21172645697158043</v>
      </c>
      <c r="E11" s="18">
        <v>698600</v>
      </c>
      <c r="F11" s="80">
        <f t="shared" si="2"/>
        <v>4.0309769011616786E-05</v>
      </c>
      <c r="G11" s="81">
        <v>4361158517</v>
      </c>
      <c r="H11" s="74">
        <f t="shared" si="3"/>
        <v>0.2516422737522405</v>
      </c>
      <c r="I11" s="81">
        <v>1287472000</v>
      </c>
      <c r="J11" s="71">
        <f t="shared" si="4"/>
        <v>0.07428814619084495</v>
      </c>
      <c r="K11" s="73">
        <v>809268594</v>
      </c>
      <c r="L11" s="71">
        <f t="shared" si="5"/>
        <v>0.046695433856993825</v>
      </c>
      <c r="M11" s="73">
        <v>292764711</v>
      </c>
      <c r="N11" s="71">
        <f t="shared" si="6"/>
        <v>0.016892753900891417</v>
      </c>
      <c r="O11" s="73">
        <v>3543481574</v>
      </c>
      <c r="P11" s="71">
        <f>O11/B11</f>
        <v>0.20446167155004333</v>
      </c>
    </row>
    <row r="12" spans="1:16" s="56" customFormat="1" ht="15" customHeight="1">
      <c r="A12" s="149" t="s">
        <v>80</v>
      </c>
      <c r="B12" s="13">
        <f t="shared" si="0"/>
        <v>17482690576</v>
      </c>
      <c r="C12" s="88">
        <v>3490488649</v>
      </c>
      <c r="D12" s="74">
        <f t="shared" si="1"/>
        <v>0.19965397395934556</v>
      </c>
      <c r="E12" s="18">
        <v>724100</v>
      </c>
      <c r="F12" s="80">
        <f t="shared" si="2"/>
        <v>4.1418109921480544E-05</v>
      </c>
      <c r="G12" s="81">
        <v>4781396727</v>
      </c>
      <c r="H12" s="74">
        <f t="shared" si="3"/>
        <v>0.2734931849428163</v>
      </c>
      <c r="I12" s="81">
        <v>598431000</v>
      </c>
      <c r="J12" s="71">
        <f t="shared" si="4"/>
        <v>0.03422991429142594</v>
      </c>
      <c r="K12" s="73">
        <v>814110151</v>
      </c>
      <c r="L12" s="71">
        <f t="shared" si="5"/>
        <v>0.0465666395833602</v>
      </c>
      <c r="M12" s="73">
        <v>2037594639</v>
      </c>
      <c r="N12" s="71">
        <f t="shared" si="6"/>
        <v>0.11654925940273646</v>
      </c>
      <c r="O12" s="73">
        <v>3890522153</v>
      </c>
      <c r="P12" s="71">
        <f>O12/B12</f>
        <v>0.22253566383774223</v>
      </c>
    </row>
    <row r="13" spans="1:16" s="56" customFormat="1" ht="15" customHeight="1">
      <c r="A13" s="149" t="s">
        <v>79</v>
      </c>
      <c r="B13" s="13">
        <f t="shared" si="0"/>
        <v>22699800000</v>
      </c>
      <c r="C13" s="88">
        <v>4336500000</v>
      </c>
      <c r="D13" s="74">
        <f t="shared" si="1"/>
        <v>0.19103692543546638</v>
      </c>
      <c r="E13" s="18">
        <v>822000</v>
      </c>
      <c r="F13" s="80">
        <f t="shared" si="2"/>
        <v>3.62117727909497E-05</v>
      </c>
      <c r="G13" s="81">
        <v>4694663000</v>
      </c>
      <c r="H13" s="74">
        <f t="shared" si="3"/>
        <v>0.2068151701777108</v>
      </c>
      <c r="I13" s="81">
        <v>517747000</v>
      </c>
      <c r="J13" s="71">
        <f t="shared" si="4"/>
        <v>0.022808438840870845</v>
      </c>
      <c r="K13" s="73">
        <v>933537000</v>
      </c>
      <c r="L13" s="71">
        <f t="shared" si="5"/>
        <v>0.04112534031136838</v>
      </c>
      <c r="M13" s="73">
        <v>2286000000</v>
      </c>
      <c r="N13" s="71">
        <f t="shared" si="6"/>
        <v>0.10070573309015939</v>
      </c>
      <c r="O13" s="73">
        <v>3805000000</v>
      </c>
      <c r="P13" s="71">
        <f>O13/B13</f>
        <v>0.16762262222574648</v>
      </c>
    </row>
    <row r="14" spans="1:20" s="56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56" customFormat="1" ht="15" customHeight="1" thickBot="1">
      <c r="A15" s="120"/>
      <c r="B15" s="24"/>
      <c r="C15" s="57"/>
      <c r="D15" s="62"/>
      <c r="E15" s="24"/>
      <c r="F15" s="62"/>
      <c r="G15" s="30"/>
      <c r="H15" s="5"/>
      <c r="I15" s="6"/>
      <c r="J15" s="8"/>
      <c r="K15" s="7"/>
      <c r="L15" s="90"/>
      <c r="M15" s="6"/>
      <c r="N15" s="52"/>
      <c r="O15" s="6"/>
      <c r="P15" s="110"/>
      <c r="Q15" s="57"/>
      <c r="R15" s="62"/>
      <c r="S15" s="57"/>
      <c r="T15" s="62"/>
    </row>
    <row r="16" spans="1:20" s="184" customFormat="1" ht="15" customHeight="1" thickBot="1" thickTop="1">
      <c r="A16" s="181"/>
      <c r="B16" s="182"/>
      <c r="C16" s="182"/>
      <c r="D16" s="183"/>
      <c r="E16" s="182"/>
      <c r="F16" s="183"/>
      <c r="G16" s="185" t="s">
        <v>24</v>
      </c>
      <c r="H16" s="96" t="s">
        <v>2</v>
      </c>
      <c r="I16" s="102" t="s">
        <v>8</v>
      </c>
      <c r="J16" s="96" t="s">
        <v>2</v>
      </c>
      <c r="K16" s="109" t="s">
        <v>31</v>
      </c>
      <c r="L16" s="96" t="s">
        <v>2</v>
      </c>
      <c r="M16" s="186" t="s">
        <v>25</v>
      </c>
      <c r="N16" s="96" t="s">
        <v>2</v>
      </c>
      <c r="O16" s="186" t="s">
        <v>133</v>
      </c>
      <c r="P16" s="96" t="s">
        <v>2</v>
      </c>
      <c r="Q16" s="182"/>
      <c r="R16" s="183"/>
      <c r="S16" s="182"/>
      <c r="T16" s="183"/>
    </row>
    <row r="17" spans="1:20" s="56" customFormat="1" ht="15" customHeight="1" thickTop="1">
      <c r="A17" s="120"/>
      <c r="B17" s="24"/>
      <c r="C17" s="57"/>
      <c r="D17" s="62"/>
      <c r="E17" s="24"/>
      <c r="F17" s="163">
        <v>2001</v>
      </c>
      <c r="G17" s="69">
        <v>52736000</v>
      </c>
      <c r="H17" s="70">
        <f aca="true" t="shared" si="7" ref="H17:H26">G17/B4</f>
        <v>0.003860093567157291</v>
      </c>
      <c r="I17" s="24">
        <v>1291224000</v>
      </c>
      <c r="J17" s="71">
        <f aca="true" t="shared" si="8" ref="J17:J26">I17/B4</f>
        <v>0.09451314957825975</v>
      </c>
      <c r="K17" s="24">
        <v>0</v>
      </c>
      <c r="L17" s="71">
        <f aca="true" t="shared" si="9" ref="L17:L26">K17/B4</f>
        <v>0</v>
      </c>
      <c r="M17" s="24">
        <v>16534000</v>
      </c>
      <c r="N17" s="71">
        <f aca="true" t="shared" si="10" ref="N17:N26">M17/B4</f>
        <v>0.0012102318537503536</v>
      </c>
      <c r="O17" s="24"/>
      <c r="P17" s="71">
        <f>O17/B4</f>
        <v>0</v>
      </c>
      <c r="Q17" s="57"/>
      <c r="R17" s="62"/>
      <c r="S17" s="57"/>
      <c r="T17" s="62"/>
    </row>
    <row r="18" spans="1:20" s="56" customFormat="1" ht="15" customHeight="1">
      <c r="A18" s="120"/>
      <c r="B18" s="24"/>
      <c r="C18" s="57"/>
      <c r="D18" s="62"/>
      <c r="E18" s="24"/>
      <c r="F18" s="163">
        <v>2002</v>
      </c>
      <c r="G18" s="61">
        <v>0</v>
      </c>
      <c r="H18" s="72">
        <f t="shared" si="7"/>
        <v>0</v>
      </c>
      <c r="I18" s="73">
        <v>1384269000</v>
      </c>
      <c r="J18" s="71">
        <f t="shared" si="8"/>
        <v>0.10350299266654818</v>
      </c>
      <c r="K18" s="73">
        <v>0</v>
      </c>
      <c r="L18" s="71">
        <f t="shared" si="9"/>
        <v>0</v>
      </c>
      <c r="M18" s="73">
        <v>37803000</v>
      </c>
      <c r="N18" s="71">
        <f t="shared" si="10"/>
        <v>0.0028265630681417564</v>
      </c>
      <c r="O18" s="73"/>
      <c r="P18" s="71">
        <f aca="true" t="shared" si="11" ref="P18:P26">O18/B5</f>
        <v>0</v>
      </c>
      <c r="Q18" s="57"/>
      <c r="R18" s="62"/>
      <c r="S18" s="57"/>
      <c r="T18" s="62"/>
    </row>
    <row r="19" spans="1:20" s="56" customFormat="1" ht="15" customHeight="1">
      <c r="A19" s="120"/>
      <c r="B19" s="24"/>
      <c r="C19" s="57"/>
      <c r="D19" s="62"/>
      <c r="E19" s="24"/>
      <c r="F19" s="163">
        <v>2003</v>
      </c>
      <c r="G19" s="61">
        <v>0</v>
      </c>
      <c r="H19" s="72">
        <f t="shared" si="7"/>
        <v>0</v>
      </c>
      <c r="I19" s="73">
        <v>1656842000</v>
      </c>
      <c r="J19" s="71">
        <f t="shared" si="8"/>
        <v>0.11325838745691054</v>
      </c>
      <c r="K19" s="73">
        <v>0</v>
      </c>
      <c r="L19" s="71">
        <f t="shared" si="9"/>
        <v>0</v>
      </c>
      <c r="M19" s="73">
        <v>24474000</v>
      </c>
      <c r="N19" s="71">
        <f t="shared" si="10"/>
        <v>0.0016729934264223315</v>
      </c>
      <c r="O19" s="73"/>
      <c r="P19" s="71">
        <f t="shared" si="11"/>
        <v>0</v>
      </c>
      <c r="Q19" s="57"/>
      <c r="R19" s="62"/>
      <c r="S19" s="57"/>
      <c r="T19" s="62"/>
    </row>
    <row r="20" spans="1:20" s="56" customFormat="1" ht="15" customHeight="1">
      <c r="A20" s="120"/>
      <c r="B20" s="24"/>
      <c r="C20" s="57"/>
      <c r="D20" s="62"/>
      <c r="E20" s="24"/>
      <c r="F20" s="163">
        <v>2004</v>
      </c>
      <c r="G20" s="61">
        <v>0</v>
      </c>
      <c r="H20" s="72">
        <f t="shared" si="7"/>
        <v>0</v>
      </c>
      <c r="I20" s="73">
        <v>1712706000</v>
      </c>
      <c r="J20" s="71">
        <f t="shared" si="8"/>
        <v>0.112059194160668</v>
      </c>
      <c r="K20" s="73">
        <v>0</v>
      </c>
      <c r="L20" s="71">
        <f t="shared" si="9"/>
        <v>0</v>
      </c>
      <c r="M20" s="73">
        <v>35450000</v>
      </c>
      <c r="N20" s="71">
        <f t="shared" si="10"/>
        <v>0.0023194281055801055</v>
      </c>
      <c r="O20" s="73"/>
      <c r="P20" s="71">
        <f t="shared" si="11"/>
        <v>0</v>
      </c>
      <c r="Q20" s="57"/>
      <c r="R20" s="62"/>
      <c r="S20" s="57"/>
      <c r="T20" s="62"/>
    </row>
    <row r="21" spans="1:20" s="56" customFormat="1" ht="15" customHeight="1">
      <c r="A21" s="120"/>
      <c r="B21" s="24"/>
      <c r="C21" s="57"/>
      <c r="D21" s="62"/>
      <c r="E21" s="24"/>
      <c r="F21" s="163">
        <v>2005</v>
      </c>
      <c r="G21" s="61">
        <v>0</v>
      </c>
      <c r="H21" s="72">
        <f t="shared" si="7"/>
        <v>0</v>
      </c>
      <c r="I21" s="73">
        <v>1751474000</v>
      </c>
      <c r="J21" s="71">
        <f t="shared" si="8"/>
        <v>0.11152803766704461</v>
      </c>
      <c r="K21" s="73">
        <v>0</v>
      </c>
      <c r="L21" s="71">
        <f t="shared" si="9"/>
        <v>0</v>
      </c>
      <c r="M21" s="73">
        <v>12977000</v>
      </c>
      <c r="N21" s="71">
        <f t="shared" si="10"/>
        <v>0.0008263321892333188</v>
      </c>
      <c r="O21" s="73"/>
      <c r="P21" s="71">
        <f t="shared" si="11"/>
        <v>0</v>
      </c>
      <c r="Q21" s="57"/>
      <c r="R21" s="62"/>
      <c r="S21" s="57"/>
      <c r="T21" s="62"/>
    </row>
    <row r="22" spans="1:20" s="56" customFormat="1" ht="15" customHeight="1">
      <c r="A22" s="120"/>
      <c r="B22" s="24"/>
      <c r="C22" s="57"/>
      <c r="D22" s="62"/>
      <c r="E22" s="24"/>
      <c r="F22" s="163">
        <v>2006</v>
      </c>
      <c r="G22" s="61"/>
      <c r="H22" s="72">
        <f t="shared" si="7"/>
        <v>0</v>
      </c>
      <c r="I22" s="73">
        <v>1757010000</v>
      </c>
      <c r="J22" s="71">
        <f t="shared" si="8"/>
        <v>0.10659449101935907</v>
      </c>
      <c r="K22" s="73">
        <v>0</v>
      </c>
      <c r="L22" s="71">
        <f t="shared" si="9"/>
        <v>0</v>
      </c>
      <c r="M22" s="73">
        <v>26645000</v>
      </c>
      <c r="N22" s="71">
        <f t="shared" si="10"/>
        <v>0.001616502019459663</v>
      </c>
      <c r="O22" s="73"/>
      <c r="P22" s="71">
        <f t="shared" si="11"/>
        <v>0</v>
      </c>
      <c r="Q22" s="57"/>
      <c r="R22" s="62"/>
      <c r="S22" s="57"/>
      <c r="T22" s="62"/>
    </row>
    <row r="23" spans="1:20" s="56" customFormat="1" ht="15" customHeight="1">
      <c r="A23" s="120"/>
      <c r="B23" s="24"/>
      <c r="C23" s="57"/>
      <c r="D23" s="62"/>
      <c r="E23" s="24"/>
      <c r="F23" s="163">
        <v>2007</v>
      </c>
      <c r="G23" s="61">
        <v>0</v>
      </c>
      <c r="H23" s="72">
        <f t="shared" si="7"/>
        <v>0</v>
      </c>
      <c r="I23" s="73">
        <v>1746972979</v>
      </c>
      <c r="J23" s="71">
        <f t="shared" si="8"/>
        <v>0.09610440031619139</v>
      </c>
      <c r="K23" s="73">
        <v>0</v>
      </c>
      <c r="L23" s="71">
        <f t="shared" si="9"/>
        <v>0</v>
      </c>
      <c r="M23" s="73">
        <v>17869163</v>
      </c>
      <c r="N23" s="71">
        <f t="shared" si="10"/>
        <v>0.0009830176052581495</v>
      </c>
      <c r="O23" s="73">
        <v>1401922770</v>
      </c>
      <c r="P23" s="71">
        <f t="shared" si="11"/>
        <v>0.07712251346760178</v>
      </c>
      <c r="Q23" s="57"/>
      <c r="R23" s="62"/>
      <c r="S23" s="57"/>
      <c r="T23" s="62"/>
    </row>
    <row r="24" spans="1:20" s="56" customFormat="1" ht="15" customHeight="1">
      <c r="A24" s="120"/>
      <c r="B24" s="24"/>
      <c r="C24" s="57"/>
      <c r="D24" s="62"/>
      <c r="E24" s="24"/>
      <c r="F24" s="163">
        <v>2008</v>
      </c>
      <c r="G24" s="61">
        <v>0</v>
      </c>
      <c r="H24" s="72">
        <f t="shared" si="7"/>
        <v>0</v>
      </c>
      <c r="I24" s="73">
        <v>1808163000</v>
      </c>
      <c r="J24" s="71">
        <f t="shared" si="8"/>
        <v>0.10433242608839399</v>
      </c>
      <c r="K24" s="73">
        <v>0</v>
      </c>
      <c r="L24" s="71">
        <f t="shared" si="9"/>
        <v>0</v>
      </c>
      <c r="M24" s="73">
        <v>17816107</v>
      </c>
      <c r="N24" s="71">
        <f t="shared" si="10"/>
        <v>0.0010280033751163024</v>
      </c>
      <c r="O24" s="73">
        <v>1540577363</v>
      </c>
      <c r="P24" s="71">
        <f t="shared" si="11"/>
        <v>0.08889252454488362</v>
      </c>
      <c r="Q24" s="57"/>
      <c r="R24" s="62"/>
      <c r="S24" s="57"/>
      <c r="T24" s="62"/>
    </row>
    <row r="25" spans="1:20" s="56" customFormat="1" ht="15" customHeight="1">
      <c r="A25" s="120"/>
      <c r="B25" s="24"/>
      <c r="C25" s="57"/>
      <c r="D25" s="62"/>
      <c r="E25" s="24"/>
      <c r="F25" s="163">
        <v>2009</v>
      </c>
      <c r="G25" s="61">
        <v>0</v>
      </c>
      <c r="H25" s="72">
        <f t="shared" si="7"/>
        <v>0</v>
      </c>
      <c r="I25" s="73">
        <v>1837959000</v>
      </c>
      <c r="J25" s="71">
        <f t="shared" si="8"/>
        <v>0.10513021391130294</v>
      </c>
      <c r="K25" s="73">
        <v>0</v>
      </c>
      <c r="L25" s="71">
        <f t="shared" si="9"/>
        <v>0</v>
      </c>
      <c r="M25" s="73">
        <v>31464157</v>
      </c>
      <c r="N25" s="71">
        <f t="shared" si="10"/>
        <v>0.0017997319613488765</v>
      </c>
      <c r="O25" s="73"/>
      <c r="P25" s="71">
        <f t="shared" si="11"/>
        <v>0</v>
      </c>
      <c r="Q25" s="57"/>
      <c r="R25" s="62"/>
      <c r="S25" s="57"/>
      <c r="T25" s="62"/>
    </row>
    <row r="26" spans="1:20" s="56" customFormat="1" ht="15" customHeight="1">
      <c r="A26" s="120"/>
      <c r="B26" s="24"/>
      <c r="C26" s="57"/>
      <c r="D26" s="62"/>
      <c r="E26" s="24"/>
      <c r="F26" s="163">
        <v>2010</v>
      </c>
      <c r="G26" s="61">
        <v>0</v>
      </c>
      <c r="H26" s="72">
        <f t="shared" si="7"/>
        <v>0</v>
      </c>
      <c r="I26" s="73">
        <v>1789032000</v>
      </c>
      <c r="J26" s="71">
        <f t="shared" si="8"/>
        <v>0.07881267676367193</v>
      </c>
      <c r="K26" s="73">
        <v>0</v>
      </c>
      <c r="L26" s="71">
        <f t="shared" si="9"/>
        <v>0</v>
      </c>
      <c r="M26" s="73">
        <v>4336499000</v>
      </c>
      <c r="N26" s="71">
        <f t="shared" si="10"/>
        <v>0.19103688138221483</v>
      </c>
      <c r="O26" s="73"/>
      <c r="P26" s="71">
        <f t="shared" si="11"/>
        <v>0</v>
      </c>
      <c r="Q26" s="57"/>
      <c r="R26" s="62"/>
      <c r="S26" s="57"/>
      <c r="T26" s="62"/>
    </row>
    <row r="27" s="56" customFormat="1" ht="15" customHeight="1">
      <c r="A27" s="178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101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73">
        <f>C30+E30+G30+I30+K30+M30+O30+G43+I43+K43+M43+O43+Q43</f>
        <v>15362163000</v>
      </c>
      <c r="C30" s="22">
        <v>364670000</v>
      </c>
      <c r="D30" s="71">
        <f aca="true" t="shared" si="12" ref="D30:D39">C30/B30</f>
        <v>0.023738193638486976</v>
      </c>
      <c r="E30" s="24">
        <v>8630260000</v>
      </c>
      <c r="F30" s="60">
        <f aca="true" t="shared" si="13" ref="F30:F39">E30/B30</f>
        <v>0.5617867744275334</v>
      </c>
      <c r="G30" s="24">
        <v>4193303000</v>
      </c>
      <c r="H30" s="60">
        <f aca="true" t="shared" si="14" ref="H30:H39">G30/B30</f>
        <v>0.27296305865261294</v>
      </c>
      <c r="I30" s="24">
        <v>670225000</v>
      </c>
      <c r="J30" s="71">
        <f aca="true" t="shared" si="15" ref="J30:J39">I30/B30</f>
        <v>0.043628296353840273</v>
      </c>
      <c r="K30" s="24">
        <v>141433000</v>
      </c>
      <c r="L30" s="71">
        <f aca="true" t="shared" si="16" ref="L30:L39">K30/B30</f>
        <v>0.009206581130534809</v>
      </c>
      <c r="M30" s="24">
        <v>65705000</v>
      </c>
      <c r="N30" s="71">
        <f aca="true" t="shared" si="17" ref="N30:N39">M30/B30</f>
        <v>0.004277066972925622</v>
      </c>
      <c r="O30" s="24"/>
      <c r="P30" s="71"/>
    </row>
    <row r="31" spans="1:16" s="105" customFormat="1" ht="15" customHeight="1">
      <c r="A31" s="149" t="s">
        <v>10</v>
      </c>
      <c r="B31" s="73">
        <f aca="true" t="shared" si="18" ref="B31:B39">C31+E31+G31+I31+K31+M31+O31+G44+I44+K44+M44+O44+Q44</f>
        <v>15629748000</v>
      </c>
      <c r="C31" s="88">
        <v>377777000</v>
      </c>
      <c r="D31" s="71">
        <f t="shared" si="12"/>
        <v>0.02417038329728669</v>
      </c>
      <c r="E31" s="73">
        <v>7853346000</v>
      </c>
      <c r="F31" s="60">
        <f t="shared" si="13"/>
        <v>0.5024614600312174</v>
      </c>
      <c r="G31" s="73">
        <v>4839387000</v>
      </c>
      <c r="H31" s="60">
        <f t="shared" si="14"/>
        <v>0.3096266811211544</v>
      </c>
      <c r="I31" s="73">
        <v>632654000</v>
      </c>
      <c r="J31" s="71">
        <f t="shared" si="15"/>
        <v>0.040477556004101925</v>
      </c>
      <c r="K31" s="73">
        <v>133934000</v>
      </c>
      <c r="L31" s="71">
        <f t="shared" si="16"/>
        <v>0.008569172068545187</v>
      </c>
      <c r="M31" s="73">
        <v>61397000</v>
      </c>
      <c r="N31" s="71">
        <f t="shared" si="17"/>
        <v>0.003928214325656434</v>
      </c>
      <c r="O31" s="73"/>
      <c r="P31" s="71"/>
    </row>
    <row r="32" spans="1:16" s="105" customFormat="1" ht="15" customHeight="1">
      <c r="A32" s="149" t="s">
        <v>11</v>
      </c>
      <c r="B32" s="73">
        <f t="shared" si="18"/>
        <v>17443524000</v>
      </c>
      <c r="C32" s="88">
        <v>386433000</v>
      </c>
      <c r="D32" s="71">
        <f t="shared" si="12"/>
        <v>0.022153379099315022</v>
      </c>
      <c r="E32" s="73">
        <v>9012585000</v>
      </c>
      <c r="F32" s="60">
        <f t="shared" si="13"/>
        <v>0.5166722618663523</v>
      </c>
      <c r="G32" s="73">
        <v>4657076000</v>
      </c>
      <c r="H32" s="80">
        <f t="shared" si="14"/>
        <v>0.266980227160521</v>
      </c>
      <c r="I32" s="81">
        <v>721456000</v>
      </c>
      <c r="J32" s="71">
        <f t="shared" si="15"/>
        <v>0.041359532626549546</v>
      </c>
      <c r="K32" s="73">
        <v>312778000</v>
      </c>
      <c r="L32" s="71">
        <f t="shared" si="16"/>
        <v>0.017930895156276907</v>
      </c>
      <c r="M32" s="73">
        <v>62381000</v>
      </c>
      <c r="N32" s="71">
        <f t="shared" si="17"/>
        <v>0.00357616958591624</v>
      </c>
      <c r="O32" s="73"/>
      <c r="P32" s="71"/>
    </row>
    <row r="33" spans="1:16" s="105" customFormat="1" ht="15" customHeight="1">
      <c r="A33" s="149" t="s">
        <v>41</v>
      </c>
      <c r="B33" s="73">
        <f t="shared" si="18"/>
        <v>18155842000</v>
      </c>
      <c r="C33" s="88">
        <v>363003000</v>
      </c>
      <c r="D33" s="71">
        <f t="shared" si="12"/>
        <v>0.019993729841887808</v>
      </c>
      <c r="E33" s="73">
        <v>9806712000</v>
      </c>
      <c r="F33" s="80">
        <f t="shared" si="13"/>
        <v>0.5401408538364676</v>
      </c>
      <c r="G33" s="81">
        <v>3893456000</v>
      </c>
      <c r="H33" s="80">
        <f t="shared" si="14"/>
        <v>0.21444645750937907</v>
      </c>
      <c r="I33" s="81">
        <v>849994000</v>
      </c>
      <c r="J33" s="71">
        <f t="shared" si="15"/>
        <v>0.0468165563458858</v>
      </c>
      <c r="K33" s="73">
        <v>324050000</v>
      </c>
      <c r="L33" s="71">
        <f t="shared" si="16"/>
        <v>0.017848249615743515</v>
      </c>
      <c r="M33" s="73">
        <v>62063000</v>
      </c>
      <c r="N33" s="71">
        <f t="shared" si="17"/>
        <v>0.0034183487606909116</v>
      </c>
      <c r="O33" s="73"/>
      <c r="P33" s="71"/>
    </row>
    <row r="34" spans="1:16" s="105" customFormat="1" ht="15" customHeight="1">
      <c r="A34" s="149" t="s">
        <v>45</v>
      </c>
      <c r="B34" s="73">
        <f t="shared" si="18"/>
        <v>18780633000</v>
      </c>
      <c r="C34" s="88">
        <v>346195000</v>
      </c>
      <c r="D34" s="71">
        <f t="shared" si="12"/>
        <v>0.01843361722685279</v>
      </c>
      <c r="E34" s="73">
        <v>10584106000</v>
      </c>
      <c r="F34" s="80">
        <f t="shared" si="13"/>
        <v>0.5635649235039096</v>
      </c>
      <c r="G34" s="81">
        <v>3507017000</v>
      </c>
      <c r="H34" s="80">
        <f t="shared" si="14"/>
        <v>0.1867358251449778</v>
      </c>
      <c r="I34" s="81">
        <v>961497000</v>
      </c>
      <c r="J34" s="71">
        <f t="shared" si="15"/>
        <v>0.051196197700045576</v>
      </c>
      <c r="K34" s="73">
        <v>340222000</v>
      </c>
      <c r="L34" s="71">
        <f t="shared" si="16"/>
        <v>0.018115576828533948</v>
      </c>
      <c r="M34" s="73">
        <v>58321000</v>
      </c>
      <c r="N34" s="71">
        <f t="shared" si="17"/>
        <v>0.003105379887887698</v>
      </c>
      <c r="O34" s="73"/>
      <c r="P34" s="71"/>
    </row>
    <row r="35" spans="1:16" s="105" customFormat="1" ht="15" customHeight="1">
      <c r="A35" s="149" t="s">
        <v>48</v>
      </c>
      <c r="B35" s="73">
        <f t="shared" si="18"/>
        <v>19945934000</v>
      </c>
      <c r="C35" s="88">
        <v>348439000</v>
      </c>
      <c r="D35" s="71">
        <f t="shared" si="12"/>
        <v>0.017469174419207444</v>
      </c>
      <c r="E35" s="73">
        <v>10921029000</v>
      </c>
      <c r="F35" s="80">
        <f t="shared" si="13"/>
        <v>0.5475315921530673</v>
      </c>
      <c r="G35" s="81">
        <v>3457818000</v>
      </c>
      <c r="H35" s="80">
        <f t="shared" si="14"/>
        <v>0.17335954285219232</v>
      </c>
      <c r="I35" s="81">
        <v>966306000</v>
      </c>
      <c r="J35" s="71">
        <f t="shared" si="15"/>
        <v>0.04844626478760032</v>
      </c>
      <c r="K35" s="73">
        <v>1018686000</v>
      </c>
      <c r="L35" s="71">
        <f t="shared" si="16"/>
        <v>0.05107236392138869</v>
      </c>
      <c r="M35" s="73">
        <v>54087000</v>
      </c>
      <c r="N35" s="71">
        <f t="shared" si="17"/>
        <v>0.0027116804858574183</v>
      </c>
      <c r="O35" s="73"/>
      <c r="P35" s="71"/>
    </row>
    <row r="36" spans="1:16" s="105" customFormat="1" ht="15" customHeight="1">
      <c r="A36" s="149" t="s">
        <v>59</v>
      </c>
      <c r="B36" s="73">
        <f t="shared" si="18"/>
        <v>21886527717</v>
      </c>
      <c r="C36" s="88">
        <v>351119097</v>
      </c>
      <c r="D36" s="71">
        <f t="shared" si="12"/>
        <v>0.01604270451394051</v>
      </c>
      <c r="E36" s="73">
        <v>11757725559</v>
      </c>
      <c r="F36" s="80">
        <f t="shared" si="13"/>
        <v>0.5372129243629349</v>
      </c>
      <c r="G36" s="81">
        <v>3182449125</v>
      </c>
      <c r="H36" s="80">
        <f t="shared" si="14"/>
        <v>0.1454067619199406</v>
      </c>
      <c r="I36" s="81">
        <v>901908132</v>
      </c>
      <c r="J36" s="71">
        <f t="shared" si="15"/>
        <v>0.04120836999189496</v>
      </c>
      <c r="K36" s="73">
        <v>1773651201</v>
      </c>
      <c r="L36" s="71">
        <f t="shared" si="16"/>
        <v>0.08103849198620691</v>
      </c>
      <c r="M36" s="73">
        <v>50677385</v>
      </c>
      <c r="N36" s="71">
        <f t="shared" si="17"/>
        <v>0.0023154602527762857</v>
      </c>
      <c r="O36" s="73"/>
      <c r="P36" s="71"/>
    </row>
    <row r="37" spans="1:16" s="105" customFormat="1" ht="15" customHeight="1">
      <c r="A37" s="149" t="s">
        <v>57</v>
      </c>
      <c r="B37" s="73">
        <f t="shared" si="18"/>
        <v>20949562469</v>
      </c>
      <c r="C37" s="88">
        <v>332577383</v>
      </c>
      <c r="D37" s="71">
        <f t="shared" si="12"/>
        <v>0.015875146962717218</v>
      </c>
      <c r="E37" s="73">
        <v>11561838907</v>
      </c>
      <c r="F37" s="80">
        <f t="shared" si="13"/>
        <v>0.5518892780748318</v>
      </c>
      <c r="G37" s="81">
        <v>274218566</v>
      </c>
      <c r="H37" s="80">
        <f t="shared" si="14"/>
        <v>0.013089465061896802</v>
      </c>
      <c r="I37" s="81">
        <v>779254715</v>
      </c>
      <c r="J37" s="71">
        <f t="shared" si="15"/>
        <v>0.03719670595283782</v>
      </c>
      <c r="K37" s="73">
        <v>1980617855</v>
      </c>
      <c r="L37" s="71">
        <f t="shared" si="16"/>
        <v>0.09454220621222083</v>
      </c>
      <c r="M37" s="73">
        <v>95816291</v>
      </c>
      <c r="N37" s="71">
        <f t="shared" si="17"/>
        <v>0.004573665495008959</v>
      </c>
      <c r="O37" s="73">
        <v>2624646</v>
      </c>
      <c r="P37" s="71">
        <f>O37/B37</f>
        <v>0.00012528404847995302</v>
      </c>
    </row>
    <row r="38" spans="1:16" s="105" customFormat="1" ht="15" customHeight="1">
      <c r="A38" s="149" t="s">
        <v>80</v>
      </c>
      <c r="B38" s="73">
        <f t="shared" si="18"/>
        <v>21425598105</v>
      </c>
      <c r="C38" s="88">
        <v>299717592</v>
      </c>
      <c r="D38" s="71">
        <f t="shared" si="12"/>
        <v>0.01398876197206631</v>
      </c>
      <c r="E38" s="73">
        <v>12001040714</v>
      </c>
      <c r="F38" s="80">
        <f t="shared" si="13"/>
        <v>0.5601262870323032</v>
      </c>
      <c r="G38" s="81">
        <v>58211500</v>
      </c>
      <c r="H38" s="80">
        <f t="shared" si="14"/>
        <v>0.0027169136522921817</v>
      </c>
      <c r="I38" s="81">
        <v>733458827</v>
      </c>
      <c r="J38" s="71">
        <f t="shared" si="15"/>
        <v>0.034232828572885246</v>
      </c>
      <c r="K38" s="73">
        <v>2135407066</v>
      </c>
      <c r="L38" s="71">
        <f t="shared" si="16"/>
        <v>0.09966615893451625</v>
      </c>
      <c r="M38" s="73">
        <v>95424063</v>
      </c>
      <c r="N38" s="71">
        <f t="shared" si="17"/>
        <v>0.004453740919266627</v>
      </c>
      <c r="O38" s="73">
        <v>6075114</v>
      </c>
      <c r="P38" s="71">
        <f>O38/B38</f>
        <v>0.00028354466326810623</v>
      </c>
    </row>
    <row r="39" spans="1:16" s="105" customFormat="1" ht="15" customHeight="1">
      <c r="A39" s="149" t="s">
        <v>79</v>
      </c>
      <c r="B39" s="73">
        <f t="shared" si="18"/>
        <v>22699800000</v>
      </c>
      <c r="C39" s="88">
        <v>327221000</v>
      </c>
      <c r="D39" s="71">
        <f t="shared" si="12"/>
        <v>0.014415149032150062</v>
      </c>
      <c r="E39" s="73">
        <v>12634900000</v>
      </c>
      <c r="F39" s="80">
        <f t="shared" si="13"/>
        <v>0.5566084282680904</v>
      </c>
      <c r="G39" s="81">
        <v>78200000</v>
      </c>
      <c r="H39" s="80">
        <f t="shared" si="14"/>
        <v>0.003444964272812976</v>
      </c>
      <c r="I39" s="81">
        <v>779000000</v>
      </c>
      <c r="J39" s="71">
        <f t="shared" si="15"/>
        <v>0.034317482973418266</v>
      </c>
      <c r="K39" s="73">
        <v>2332310000</v>
      </c>
      <c r="L39" s="71">
        <f t="shared" si="16"/>
        <v>0.10274583917038917</v>
      </c>
      <c r="M39" s="73">
        <v>125290000</v>
      </c>
      <c r="N39" s="71">
        <f t="shared" si="17"/>
        <v>0.005519431889267747</v>
      </c>
      <c r="O39" s="73">
        <v>4000000</v>
      </c>
      <c r="P39" s="71">
        <f>O39/B39</f>
        <v>0.00017621300628199369</v>
      </c>
    </row>
    <row r="40" spans="1:15" s="105" customFormat="1" ht="15" customHeight="1">
      <c r="A40" s="153"/>
      <c r="N40" s="44"/>
      <c r="O40" s="44"/>
    </row>
    <row r="41" spans="1:18" s="105" customFormat="1" ht="15" customHeight="1" thickBot="1">
      <c r="A41" s="153"/>
      <c r="G41" s="30"/>
      <c r="H41" s="8"/>
      <c r="I41" s="8"/>
      <c r="J41" s="5"/>
      <c r="K41" s="5"/>
      <c r="L41" s="8"/>
      <c r="M41" s="8"/>
      <c r="N41" s="8"/>
      <c r="O41" s="8"/>
      <c r="P41" s="8"/>
      <c r="Q41" s="8"/>
      <c r="R41" s="28"/>
    </row>
    <row r="42" spans="1:18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19</v>
      </c>
      <c r="J42" s="109" t="s">
        <v>2</v>
      </c>
      <c r="K42" s="96" t="s">
        <v>26</v>
      </c>
      <c r="L42" s="109" t="s">
        <v>2</v>
      </c>
      <c r="M42" s="96" t="s">
        <v>32</v>
      </c>
      <c r="N42" s="109" t="s">
        <v>2</v>
      </c>
      <c r="O42" s="96" t="s">
        <v>34</v>
      </c>
      <c r="P42" s="109" t="s">
        <v>2</v>
      </c>
      <c r="Q42" s="96" t="s">
        <v>30</v>
      </c>
      <c r="R42" s="109" t="s">
        <v>2</v>
      </c>
    </row>
    <row r="43" spans="1:18" s="105" customFormat="1" ht="15" customHeight="1" thickTop="1">
      <c r="A43" s="65" t="s">
        <v>23</v>
      </c>
      <c r="B43" s="103">
        <f aca="true" t="shared" si="19" ref="B43:B52">B4-B30</f>
        <v>-1700318000</v>
      </c>
      <c r="C43" s="71">
        <f aca="true" t="shared" si="20" ref="C43:C52">B43/B30</f>
        <v>-0.11068220015631913</v>
      </c>
      <c r="D43" s="105">
        <v>2001</v>
      </c>
      <c r="E43" s="61">
        <v>0</v>
      </c>
      <c r="F43" s="105">
        <v>2001</v>
      </c>
      <c r="G43" s="83"/>
      <c r="H43" s="74"/>
      <c r="I43" s="83">
        <v>17819000</v>
      </c>
      <c r="J43" s="74">
        <f aca="true" t="shared" si="21" ref="J43:J52">I43/B30</f>
        <v>0.0011599278044374351</v>
      </c>
      <c r="K43" s="84">
        <v>1570000</v>
      </c>
      <c r="L43" s="71">
        <f aca="true" t="shared" si="22" ref="L43:L52">K43/B30</f>
        <v>0.0001021991499504334</v>
      </c>
      <c r="M43" s="84">
        <v>1272178000</v>
      </c>
      <c r="N43" s="71">
        <f aca="true" t="shared" si="23" ref="N43:N52">M43/B30</f>
        <v>0.08281242686983598</v>
      </c>
      <c r="O43" s="84"/>
      <c r="P43" s="71">
        <f>O43/B30</f>
        <v>0</v>
      </c>
      <c r="Q43" s="84">
        <v>5000000</v>
      </c>
      <c r="R43" s="71">
        <f>Q43/B30</f>
        <v>0.00032547499984214465</v>
      </c>
    </row>
    <row r="44" spans="1:18" s="105" customFormat="1" ht="15" customHeight="1">
      <c r="A44" s="65" t="s">
        <v>21</v>
      </c>
      <c r="B44" s="103">
        <f t="shared" si="19"/>
        <v>-2255555000</v>
      </c>
      <c r="C44" s="71">
        <f t="shared" si="20"/>
        <v>-0.14431166772490508</v>
      </c>
      <c r="D44" s="105">
        <v>2002</v>
      </c>
      <c r="E44" s="61">
        <v>0</v>
      </c>
      <c r="F44" s="105">
        <v>2002</v>
      </c>
      <c r="G44" s="81"/>
      <c r="H44" s="74"/>
      <c r="I44" s="81">
        <v>21689000</v>
      </c>
      <c r="J44" s="74">
        <f t="shared" si="21"/>
        <v>0.0013876743246276268</v>
      </c>
      <c r="K44" s="61">
        <v>9246000</v>
      </c>
      <c r="L44" s="71">
        <f t="shared" si="22"/>
        <v>0.0005915642401912046</v>
      </c>
      <c r="M44" s="61">
        <v>1700318000</v>
      </c>
      <c r="N44" s="71">
        <f t="shared" si="23"/>
        <v>0.1087872945872192</v>
      </c>
      <c r="O44" s="61"/>
      <c r="P44" s="71">
        <f aca="true" t="shared" si="24" ref="P44:P52">O44/B31</f>
        <v>0</v>
      </c>
      <c r="Q44" s="61"/>
      <c r="R44" s="71">
        <f aca="true" t="shared" si="25" ref="R44:R52">Q44/B31</f>
        <v>0</v>
      </c>
    </row>
    <row r="45" spans="1:18" s="105" customFormat="1" ht="15" customHeight="1">
      <c r="A45" s="65" t="s">
        <v>22</v>
      </c>
      <c r="B45" s="103">
        <f t="shared" si="19"/>
        <v>-2814656000</v>
      </c>
      <c r="C45" s="71">
        <f t="shared" si="20"/>
        <v>-0.16135822096498392</v>
      </c>
      <c r="D45" s="105">
        <v>2003</v>
      </c>
      <c r="E45" s="61">
        <v>0</v>
      </c>
      <c r="F45" s="105">
        <v>2003</v>
      </c>
      <c r="G45" s="81"/>
      <c r="H45" s="74"/>
      <c r="I45" s="81">
        <v>24961000</v>
      </c>
      <c r="J45" s="74">
        <f t="shared" si="21"/>
        <v>0.0014309608540109212</v>
      </c>
      <c r="K45" s="61">
        <v>10299000</v>
      </c>
      <c r="L45" s="71">
        <f t="shared" si="22"/>
        <v>0.0005904196881318248</v>
      </c>
      <c r="M45" s="61">
        <v>2255555000</v>
      </c>
      <c r="N45" s="71">
        <f t="shared" si="23"/>
        <v>0.1293061539629263</v>
      </c>
      <c r="O45" s="61"/>
      <c r="P45" s="71">
        <f t="shared" si="24"/>
        <v>0</v>
      </c>
      <c r="Q45" s="61"/>
      <c r="R45" s="71">
        <f t="shared" si="25"/>
        <v>0</v>
      </c>
    </row>
    <row r="46" spans="1:18" s="105" customFormat="1" ht="15" customHeight="1">
      <c r="A46" s="65" t="s">
        <v>29</v>
      </c>
      <c r="B46" s="103">
        <f t="shared" si="19"/>
        <v>-2871902000</v>
      </c>
      <c r="C46" s="71">
        <f t="shared" si="20"/>
        <v>-0.158180601042904</v>
      </c>
      <c r="D46" s="105">
        <v>2004</v>
      </c>
      <c r="E46" s="61">
        <v>0</v>
      </c>
      <c r="F46" s="105">
        <v>2004</v>
      </c>
      <c r="G46" s="81"/>
      <c r="H46" s="74"/>
      <c r="I46" s="81">
        <v>32399000</v>
      </c>
      <c r="J46" s="74">
        <f t="shared" si="21"/>
        <v>0.0017844944894321068</v>
      </c>
      <c r="K46" s="61">
        <v>9510000</v>
      </c>
      <c r="L46" s="71">
        <f t="shared" si="22"/>
        <v>0.0005237983454581726</v>
      </c>
      <c r="M46" s="61">
        <v>2814655000</v>
      </c>
      <c r="N46" s="71">
        <f t="shared" si="23"/>
        <v>0.15502751125505498</v>
      </c>
      <c r="O46" s="61"/>
      <c r="P46" s="71">
        <f t="shared" si="24"/>
        <v>0</v>
      </c>
      <c r="Q46" s="61"/>
      <c r="R46" s="71">
        <f t="shared" si="25"/>
        <v>0</v>
      </c>
    </row>
    <row r="47" spans="1:18" s="105" customFormat="1" ht="15" customHeight="1">
      <c r="A47" s="65" t="s">
        <v>42</v>
      </c>
      <c r="B47" s="103">
        <f t="shared" si="19"/>
        <v>-3076295000</v>
      </c>
      <c r="C47" s="71">
        <f t="shared" si="20"/>
        <v>-0.163801454402522</v>
      </c>
      <c r="D47" s="105">
        <v>2005</v>
      </c>
      <c r="E47" s="61">
        <v>0</v>
      </c>
      <c r="F47" s="105">
        <v>2005</v>
      </c>
      <c r="G47" s="81"/>
      <c r="H47" s="74"/>
      <c r="I47" s="81">
        <v>29123000</v>
      </c>
      <c r="J47" s="74">
        <f t="shared" si="21"/>
        <v>0.001550693206134213</v>
      </c>
      <c r="K47" s="61">
        <v>82250000</v>
      </c>
      <c r="L47" s="71">
        <f t="shared" si="22"/>
        <v>0.0043795115958019095</v>
      </c>
      <c r="M47" s="61">
        <v>2871902000</v>
      </c>
      <c r="N47" s="71">
        <f t="shared" si="23"/>
        <v>0.15291827490585647</v>
      </c>
      <c r="O47" s="61"/>
      <c r="P47" s="71">
        <f t="shared" si="24"/>
        <v>0</v>
      </c>
      <c r="Q47" s="61"/>
      <c r="R47" s="71">
        <f t="shared" si="25"/>
        <v>0</v>
      </c>
    </row>
    <row r="48" spans="1:18" s="105" customFormat="1" ht="15" customHeight="1">
      <c r="A48" s="65" t="s">
        <v>46</v>
      </c>
      <c r="B48" s="103">
        <f t="shared" si="19"/>
        <v>-3462812000</v>
      </c>
      <c r="C48" s="71">
        <f t="shared" si="20"/>
        <v>-0.17360991969591397</v>
      </c>
      <c r="D48" s="105">
        <v>2006</v>
      </c>
      <c r="E48" s="61">
        <v>0</v>
      </c>
      <c r="F48" s="105">
        <v>2006</v>
      </c>
      <c r="G48" s="81"/>
      <c r="H48" s="74"/>
      <c r="I48" s="81">
        <v>45276000</v>
      </c>
      <c r="J48" s="74">
        <f t="shared" si="21"/>
        <v>0.0022699363188507494</v>
      </c>
      <c r="K48" s="61">
        <v>33886000</v>
      </c>
      <c r="L48" s="71">
        <f t="shared" si="22"/>
        <v>0.001698892616409941</v>
      </c>
      <c r="M48" s="61">
        <v>3100407000</v>
      </c>
      <c r="N48" s="71">
        <f t="shared" si="23"/>
        <v>0.1554405524454257</v>
      </c>
      <c r="O48" s="61"/>
      <c r="P48" s="71">
        <f t="shared" si="24"/>
        <v>0</v>
      </c>
      <c r="Q48" s="61"/>
      <c r="R48" s="71">
        <f t="shared" si="25"/>
        <v>0</v>
      </c>
    </row>
    <row r="49" spans="1:18" s="105" customFormat="1" ht="15" customHeight="1">
      <c r="A49" s="65" t="s">
        <v>49</v>
      </c>
      <c r="B49" s="103">
        <f t="shared" si="19"/>
        <v>-3708661009</v>
      </c>
      <c r="C49" s="71">
        <f t="shared" si="20"/>
        <v>-0.16944949226091074</v>
      </c>
      <c r="D49" s="105">
        <v>2007</v>
      </c>
      <c r="E49" s="61">
        <v>0</v>
      </c>
      <c r="F49" s="105">
        <v>2007</v>
      </c>
      <c r="G49" s="81"/>
      <c r="H49" s="74"/>
      <c r="I49" s="81">
        <v>62957530</v>
      </c>
      <c r="J49" s="74">
        <f t="shared" si="21"/>
        <v>0.0028765426299713487</v>
      </c>
      <c r="K49" s="61">
        <v>343228238</v>
      </c>
      <c r="L49" s="71">
        <f t="shared" si="22"/>
        <v>0.015682169526297363</v>
      </c>
      <c r="M49" s="61">
        <v>3462811450</v>
      </c>
      <c r="N49" s="71">
        <f t="shared" si="23"/>
        <v>0.1582165748160371</v>
      </c>
      <c r="O49" s="61"/>
      <c r="P49" s="71">
        <f t="shared" si="24"/>
        <v>0</v>
      </c>
      <c r="Q49" s="61"/>
      <c r="R49" s="71">
        <f t="shared" si="25"/>
        <v>0</v>
      </c>
    </row>
    <row r="50" spans="1:18" s="105" customFormat="1" ht="15" customHeight="1">
      <c r="A50" s="65" t="s">
        <v>51</v>
      </c>
      <c r="B50" s="103">
        <f t="shared" si="19"/>
        <v>-3618775984</v>
      </c>
      <c r="C50" s="71">
        <f t="shared" si="20"/>
        <v>-0.17273754472700154</v>
      </c>
      <c r="D50" s="105">
        <v>2008</v>
      </c>
      <c r="E50" s="61">
        <v>0</v>
      </c>
      <c r="F50" s="105">
        <v>2008</v>
      </c>
      <c r="G50" s="81">
        <v>1949230299</v>
      </c>
      <c r="H50" s="74">
        <f>G50/B37</f>
        <v>0.09304396222519505</v>
      </c>
      <c r="I50" s="81">
        <v>75389997</v>
      </c>
      <c r="J50" s="74">
        <f t="shared" si="21"/>
        <v>0.0035986430318799226</v>
      </c>
      <c r="K50" s="61">
        <v>189332801</v>
      </c>
      <c r="L50" s="71">
        <f t="shared" si="22"/>
        <v>0.009037553947972144</v>
      </c>
      <c r="M50" s="61">
        <v>3708661009</v>
      </c>
      <c r="N50" s="71">
        <f t="shared" si="23"/>
        <v>0.17702808898695954</v>
      </c>
      <c r="O50" s="61"/>
      <c r="P50" s="71">
        <f t="shared" si="24"/>
        <v>0</v>
      </c>
      <c r="Q50" s="61"/>
      <c r="R50" s="71">
        <f t="shared" si="25"/>
        <v>0</v>
      </c>
    </row>
    <row r="51" spans="1:18" s="105" customFormat="1" ht="15" customHeight="1">
      <c r="A51" s="65" t="s">
        <v>58</v>
      </c>
      <c r="B51" s="103">
        <f t="shared" si="19"/>
        <v>-3942907529</v>
      </c>
      <c r="C51" s="71">
        <f t="shared" si="20"/>
        <v>-0.1840278861610804</v>
      </c>
      <c r="D51" s="105">
        <v>2009</v>
      </c>
      <c r="E51" s="61">
        <v>0</v>
      </c>
      <c r="F51" s="105">
        <v>2009</v>
      </c>
      <c r="G51" s="81">
        <v>2136571383</v>
      </c>
      <c r="H51" s="74">
        <f>G51/B38</f>
        <v>0.09972050126812551</v>
      </c>
      <c r="I51" s="81">
        <v>63606540</v>
      </c>
      <c r="J51" s="74">
        <f t="shared" si="21"/>
        <v>0.002968717124641501</v>
      </c>
      <c r="K51" s="61">
        <v>277309322</v>
      </c>
      <c r="L51" s="71">
        <f t="shared" si="22"/>
        <v>0.012942897586382222</v>
      </c>
      <c r="M51" s="61">
        <v>3618775984</v>
      </c>
      <c r="N51" s="71">
        <f t="shared" si="23"/>
        <v>0.16889964827425294</v>
      </c>
      <c r="O51" s="61"/>
      <c r="P51" s="71">
        <f t="shared" si="24"/>
        <v>0</v>
      </c>
      <c r="Q51" s="61"/>
      <c r="R51" s="71">
        <f t="shared" si="25"/>
        <v>0</v>
      </c>
    </row>
    <row r="52" spans="1:18" s="105" customFormat="1" ht="15" customHeight="1">
      <c r="A52" s="65" t="s">
        <v>60</v>
      </c>
      <c r="B52" s="103">
        <f t="shared" si="19"/>
        <v>0</v>
      </c>
      <c r="C52" s="71">
        <f t="shared" si="20"/>
        <v>0</v>
      </c>
      <c r="D52" s="105">
        <v>2010</v>
      </c>
      <c r="E52" s="61">
        <v>0</v>
      </c>
      <c r="F52" s="105">
        <v>2010</v>
      </c>
      <c r="G52" s="81">
        <v>1905300000</v>
      </c>
      <c r="H52" s="74">
        <f>G52/B39</f>
        <v>0.08393466021727064</v>
      </c>
      <c r="I52" s="81">
        <v>100000000</v>
      </c>
      <c r="J52" s="74">
        <f t="shared" si="21"/>
        <v>0.004405325157049842</v>
      </c>
      <c r="K52" s="61">
        <v>10579000</v>
      </c>
      <c r="L52" s="71">
        <f t="shared" si="22"/>
        <v>0.00046603934836430275</v>
      </c>
      <c r="M52" s="61">
        <v>4400000000</v>
      </c>
      <c r="N52" s="71">
        <f t="shared" si="23"/>
        <v>0.19383430691019304</v>
      </c>
      <c r="O52" s="61">
        <v>3000000</v>
      </c>
      <c r="P52" s="71">
        <f t="shared" si="24"/>
        <v>0.00013215975471149525</v>
      </c>
      <c r="Q52" s="61"/>
      <c r="R52" s="71">
        <f t="shared" si="25"/>
        <v>0</v>
      </c>
    </row>
    <row r="53" s="105" customFormat="1" ht="15" customHeight="1">
      <c r="A53" s="153"/>
    </row>
    <row r="54" s="105" customFormat="1" ht="15" customHeight="1">
      <c r="A54" s="153"/>
    </row>
  </sheetData>
  <sheetProtection/>
  <printOptions/>
  <pageMargins left="0.6" right="0.21" top="0.78" bottom="0.34" header="0.5118110236220472" footer="0.2"/>
  <pageSetup fitToHeight="1" fitToWidth="1" horizontalDpi="600" verticalDpi="600"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33">
      <selection activeCell="I51" sqref="I51"/>
    </sheetView>
  </sheetViews>
  <sheetFormatPr defaultColWidth="9.00390625" defaultRowHeight="13.5"/>
  <cols>
    <col min="1" max="1" width="15.50390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7.75" customHeight="1">
      <c r="B1" s="121" t="s">
        <v>134</v>
      </c>
      <c r="G1" t="s">
        <v>87</v>
      </c>
    </row>
    <row r="2" spans="1:16" ht="19.5" customHeight="1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11551504667</v>
      </c>
      <c r="C4" s="22">
        <v>4035893679</v>
      </c>
      <c r="D4" s="74">
        <f aca="true" t="shared" si="0" ref="D4:D13">C4/B4</f>
        <v>0.34938250862934095</v>
      </c>
      <c r="E4" s="75">
        <v>449150</v>
      </c>
      <c r="F4" s="80">
        <f aca="true" t="shared" si="1" ref="F4:F13">E4/B4</f>
        <v>3.888238051646367E-05</v>
      </c>
      <c r="G4" s="69">
        <v>4552176313</v>
      </c>
      <c r="H4" s="74">
        <f aca="true" t="shared" si="2" ref="H4:H13">G4/B4</f>
        <v>0.39407648130935913</v>
      </c>
      <c r="I4" s="69">
        <v>1365211673</v>
      </c>
      <c r="J4" s="71">
        <f aca="true" t="shared" si="3" ref="J4:J13">I4/B4</f>
        <v>0.1181847484250339</v>
      </c>
      <c r="K4" s="24">
        <v>57188639</v>
      </c>
      <c r="L4" s="71">
        <f aca="true" t="shared" si="4" ref="L4:L13">K4/B4</f>
        <v>0.004950752360718412</v>
      </c>
      <c r="M4" s="24">
        <v>186658075</v>
      </c>
      <c r="N4" s="71">
        <f aca="true" t="shared" si="5" ref="N4:N13">M4/B4</f>
        <v>0.0161587672239132</v>
      </c>
      <c r="O4" s="24"/>
      <c r="P4" s="71"/>
    </row>
    <row r="5" spans="1:16" s="105" customFormat="1" ht="15" customHeight="1">
      <c r="A5" s="149" t="s">
        <v>10</v>
      </c>
      <c r="B5" s="13">
        <v>11334898777</v>
      </c>
      <c r="C5" s="88">
        <v>3948927188</v>
      </c>
      <c r="D5" s="74">
        <f t="shared" si="0"/>
        <v>0.34838663014908366</v>
      </c>
      <c r="E5" s="18">
        <v>423000</v>
      </c>
      <c r="F5" s="80">
        <f t="shared" si="1"/>
        <v>3.731837472235064E-05</v>
      </c>
      <c r="G5" s="81">
        <v>4602563138</v>
      </c>
      <c r="H5" s="74">
        <f t="shared" si="2"/>
        <v>0.40605242521787716</v>
      </c>
      <c r="I5" s="81">
        <v>1310495730</v>
      </c>
      <c r="J5" s="71">
        <f t="shared" si="3"/>
        <v>0.11561600644014292</v>
      </c>
      <c r="K5" s="73">
        <v>56301636</v>
      </c>
      <c r="L5" s="71">
        <f t="shared" si="4"/>
        <v>0.004967105318509189</v>
      </c>
      <c r="M5" s="73">
        <v>171219021</v>
      </c>
      <c r="N5" s="71">
        <f t="shared" si="5"/>
        <v>0.015105474196860575</v>
      </c>
      <c r="O5" s="73"/>
      <c r="P5" s="71"/>
    </row>
    <row r="6" spans="1:16" s="105" customFormat="1" ht="15" customHeight="1">
      <c r="A6" s="149" t="s">
        <v>11</v>
      </c>
      <c r="B6" s="13">
        <v>12707777425</v>
      </c>
      <c r="C6" s="88">
        <v>4008973222</v>
      </c>
      <c r="D6" s="74">
        <f t="shared" si="0"/>
        <v>0.31547398793066284</v>
      </c>
      <c r="E6" s="18">
        <v>407850</v>
      </c>
      <c r="F6" s="80">
        <f t="shared" si="1"/>
        <v>3.2094518684096326E-05</v>
      </c>
      <c r="G6" s="81">
        <v>5032650256</v>
      </c>
      <c r="H6" s="74">
        <f t="shared" si="2"/>
        <v>0.39602914716614973</v>
      </c>
      <c r="I6" s="81">
        <v>1786965282</v>
      </c>
      <c r="J6" s="71">
        <f t="shared" si="3"/>
        <v>0.14061981275218943</v>
      </c>
      <c r="K6" s="73">
        <v>122780949</v>
      </c>
      <c r="L6" s="71">
        <f t="shared" si="4"/>
        <v>0.009661874369821204</v>
      </c>
      <c r="M6" s="73">
        <v>306575169</v>
      </c>
      <c r="N6" s="71">
        <f t="shared" si="5"/>
        <v>0.024125003039231308</v>
      </c>
      <c r="O6" s="73"/>
      <c r="P6" s="71"/>
    </row>
    <row r="7" spans="1:16" s="105" customFormat="1" ht="15" customHeight="1">
      <c r="A7" s="149" t="s">
        <v>41</v>
      </c>
      <c r="B7" s="13">
        <v>13317415872</v>
      </c>
      <c r="C7" s="88">
        <v>4093989480</v>
      </c>
      <c r="D7" s="74">
        <f t="shared" si="0"/>
        <v>0.3074162074196131</v>
      </c>
      <c r="E7" s="18">
        <v>385050</v>
      </c>
      <c r="F7" s="80">
        <f t="shared" si="1"/>
        <v>2.8913266935635125E-05</v>
      </c>
      <c r="G7" s="81">
        <v>5179864110</v>
      </c>
      <c r="H7" s="74">
        <f t="shared" si="2"/>
        <v>0.3889541454427894</v>
      </c>
      <c r="I7" s="81">
        <v>2169286897</v>
      </c>
      <c r="J7" s="71">
        <f t="shared" si="3"/>
        <v>0.1628909780883953</v>
      </c>
      <c r="K7" s="73">
        <v>119732638</v>
      </c>
      <c r="L7" s="71">
        <f t="shared" si="4"/>
        <v>0.00899068101130183</v>
      </c>
      <c r="M7" s="73">
        <v>353091610</v>
      </c>
      <c r="N7" s="71">
        <f t="shared" si="5"/>
        <v>0.02651352284810589</v>
      </c>
      <c r="O7" s="73"/>
      <c r="P7" s="71"/>
    </row>
    <row r="8" spans="1:16" s="105" customFormat="1" ht="15" customHeight="1">
      <c r="A8" s="149" t="s">
        <v>45</v>
      </c>
      <c r="B8" s="13">
        <v>13251835000</v>
      </c>
      <c r="C8" s="88">
        <v>4008865000</v>
      </c>
      <c r="D8" s="74">
        <f t="shared" si="0"/>
        <v>0.3025139537279177</v>
      </c>
      <c r="E8" s="18">
        <v>350000</v>
      </c>
      <c r="F8" s="80">
        <f t="shared" si="1"/>
        <v>2.6411436604817372E-05</v>
      </c>
      <c r="G8" s="81">
        <v>4584568000</v>
      </c>
      <c r="H8" s="74">
        <f t="shared" si="2"/>
        <v>0.34595722026421244</v>
      </c>
      <c r="I8" s="81">
        <v>2249049000</v>
      </c>
      <c r="J8" s="71">
        <f t="shared" si="3"/>
        <v>0.16971604309893687</v>
      </c>
      <c r="K8" s="73">
        <v>578173000</v>
      </c>
      <c r="L8" s="71">
        <f t="shared" si="4"/>
        <v>0.04362965581747735</v>
      </c>
      <c r="M8" s="73">
        <v>357620000</v>
      </c>
      <c r="N8" s="71">
        <f t="shared" si="5"/>
        <v>0.026986451310327966</v>
      </c>
      <c r="O8" s="73"/>
      <c r="P8" s="71"/>
    </row>
    <row r="9" spans="1:16" s="105" customFormat="1" ht="15" customHeight="1">
      <c r="A9" s="149" t="s">
        <v>48</v>
      </c>
      <c r="B9" s="13">
        <v>14375136145</v>
      </c>
      <c r="C9" s="88">
        <v>4147092788</v>
      </c>
      <c r="D9" s="74">
        <f t="shared" si="0"/>
        <v>0.28849067905645215</v>
      </c>
      <c r="E9" s="18">
        <v>321550</v>
      </c>
      <c r="F9" s="80">
        <f t="shared" si="1"/>
        <v>2.2368483801236374E-05</v>
      </c>
      <c r="G9" s="81">
        <v>4588244088</v>
      </c>
      <c r="H9" s="74">
        <f t="shared" si="2"/>
        <v>0.3191791744940027</v>
      </c>
      <c r="I9" s="81">
        <v>2479397540</v>
      </c>
      <c r="J9" s="71">
        <f t="shared" si="3"/>
        <v>0.17247819533607625</v>
      </c>
      <c r="K9" s="73">
        <v>817491451</v>
      </c>
      <c r="L9" s="71">
        <f t="shared" si="4"/>
        <v>0.05686843190590179</v>
      </c>
      <c r="M9" s="73">
        <v>270518263</v>
      </c>
      <c r="N9" s="71">
        <f t="shared" si="5"/>
        <v>0.018818483544873584</v>
      </c>
      <c r="O9" s="73"/>
      <c r="P9" s="71"/>
    </row>
    <row r="10" spans="1:16" s="105" customFormat="1" ht="15" customHeight="1">
      <c r="A10" s="149" t="s">
        <v>59</v>
      </c>
      <c r="B10" s="13">
        <f>C10+E10+G10+I10+K10+M10+O10+G23+I23+K23+M23+O23</f>
        <v>16733056984</v>
      </c>
      <c r="C10" s="88">
        <v>4172552818</v>
      </c>
      <c r="D10" s="74">
        <f t="shared" si="0"/>
        <v>0.24935986424893897</v>
      </c>
      <c r="E10" s="18">
        <v>382050</v>
      </c>
      <c r="F10" s="80">
        <f t="shared" si="1"/>
        <v>2.2832050375810756E-05</v>
      </c>
      <c r="G10" s="81">
        <v>4585368717</v>
      </c>
      <c r="H10" s="74">
        <f t="shared" si="2"/>
        <v>0.27403054453137216</v>
      </c>
      <c r="I10" s="81">
        <v>3040734157</v>
      </c>
      <c r="J10" s="71">
        <f t="shared" si="3"/>
        <v>0.18172018178791377</v>
      </c>
      <c r="K10" s="73">
        <v>835039017</v>
      </c>
      <c r="L10" s="71">
        <f t="shared" si="4"/>
        <v>0.04990355425182959</v>
      </c>
      <c r="M10" s="73">
        <v>1545155676</v>
      </c>
      <c r="N10" s="71">
        <f t="shared" si="5"/>
        <v>0.09234150564821862</v>
      </c>
      <c r="O10" s="73"/>
      <c r="P10" s="71"/>
    </row>
    <row r="11" spans="1:16" s="105" customFormat="1" ht="15" customHeight="1">
      <c r="A11" s="149" t="s">
        <v>57</v>
      </c>
      <c r="B11" s="13">
        <f>C11+E11+G11+I11+K11+M11+O11+G24+I24+K24+M24+O24</f>
        <v>15963115000</v>
      </c>
      <c r="C11" s="88">
        <v>3532442000</v>
      </c>
      <c r="D11" s="74">
        <f t="shared" si="0"/>
        <v>0.22128776244486117</v>
      </c>
      <c r="E11" s="18">
        <v>366000</v>
      </c>
      <c r="F11" s="80">
        <f t="shared" si="1"/>
        <v>2.292785587274163E-05</v>
      </c>
      <c r="G11" s="81">
        <v>4389304000</v>
      </c>
      <c r="H11" s="74">
        <f t="shared" si="2"/>
        <v>0.2749653811301867</v>
      </c>
      <c r="I11" s="81">
        <v>824527000</v>
      </c>
      <c r="J11" s="71">
        <f t="shared" si="3"/>
        <v>0.05165201152782524</v>
      </c>
      <c r="K11" s="73">
        <v>867662000</v>
      </c>
      <c r="L11" s="71">
        <f t="shared" si="4"/>
        <v>0.054354178366816254</v>
      </c>
      <c r="M11" s="73">
        <v>1718397000</v>
      </c>
      <c r="N11" s="71">
        <f t="shared" si="5"/>
        <v>0.10764797472172567</v>
      </c>
      <c r="O11" s="73">
        <v>2356817000</v>
      </c>
      <c r="P11" s="71">
        <f>O11/B11</f>
        <v>0.1476414221159216</v>
      </c>
    </row>
    <row r="12" spans="1:16" s="105" customFormat="1" ht="15" customHeight="1">
      <c r="A12" s="149" t="s">
        <v>80</v>
      </c>
      <c r="B12" s="13">
        <f>C12+E12+G12+I12+K12+M12+O12+G25+I25+K25+M25+O25</f>
        <v>16567656000</v>
      </c>
      <c r="C12" s="88">
        <v>3380489000</v>
      </c>
      <c r="D12" s="74">
        <f t="shared" si="0"/>
        <v>0.20404147695968577</v>
      </c>
      <c r="E12" s="18">
        <v>415000</v>
      </c>
      <c r="F12" s="80">
        <f t="shared" si="1"/>
        <v>2.5048805938510554E-05</v>
      </c>
      <c r="G12" s="81">
        <v>4676690000</v>
      </c>
      <c r="H12" s="74">
        <f t="shared" si="2"/>
        <v>0.28227831384234436</v>
      </c>
      <c r="I12" s="81">
        <v>605028000</v>
      </c>
      <c r="J12" s="71">
        <f t="shared" si="3"/>
        <v>0.03651862399847027</v>
      </c>
      <c r="K12" s="73">
        <v>879603000</v>
      </c>
      <c r="L12" s="71">
        <f t="shared" si="4"/>
        <v>0.05309157795164265</v>
      </c>
      <c r="M12" s="73">
        <v>1919356000</v>
      </c>
      <c r="N12" s="71">
        <f t="shared" si="5"/>
        <v>0.1158495806528093</v>
      </c>
      <c r="O12" s="73">
        <v>2847535000</v>
      </c>
      <c r="P12" s="71">
        <f>O12/B12</f>
        <v>0.17187313642919674</v>
      </c>
    </row>
    <row r="13" spans="1:16" s="105" customFormat="1" ht="15" customHeight="1">
      <c r="A13" s="149" t="s">
        <v>79</v>
      </c>
      <c r="B13" s="13">
        <f>C13+E13+G13+I13+K13+M13+O13+G26+I26+K26+M26+O26</f>
        <v>17357043000</v>
      </c>
      <c r="C13" s="88">
        <v>4124097000</v>
      </c>
      <c r="D13" s="74">
        <f t="shared" si="0"/>
        <v>0.23760366325070462</v>
      </c>
      <c r="E13" s="18">
        <v>500000</v>
      </c>
      <c r="F13" s="80">
        <f t="shared" si="1"/>
        <v>2.8806750089862657E-05</v>
      </c>
      <c r="G13" s="81">
        <v>4615123000</v>
      </c>
      <c r="H13" s="74">
        <f t="shared" si="2"/>
        <v>0.2658933897899544</v>
      </c>
      <c r="I13" s="81">
        <v>611770000</v>
      </c>
      <c r="J13" s="71">
        <f t="shared" si="3"/>
        <v>0.03524621100495055</v>
      </c>
      <c r="K13" s="73">
        <v>1060776000</v>
      </c>
      <c r="L13" s="71">
        <f t="shared" si="4"/>
        <v>0.0611150182666483</v>
      </c>
      <c r="M13" s="73">
        <v>2207724000</v>
      </c>
      <c r="N13" s="71">
        <f t="shared" si="5"/>
        <v>0.1271947070707839</v>
      </c>
      <c r="O13" s="73">
        <v>3159500000</v>
      </c>
      <c r="P13" s="71">
        <f>O13/B13</f>
        <v>0.18202985381784212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24"/>
      <c r="F15" s="62"/>
      <c r="G15" s="30"/>
      <c r="H15" s="5"/>
      <c r="I15" s="8"/>
      <c r="J15" s="8"/>
      <c r="K15" s="5"/>
      <c r="L15" s="5"/>
      <c r="M15" s="8"/>
      <c r="N15" s="8"/>
      <c r="O15" s="8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E16" s="182"/>
      <c r="F16" s="183"/>
      <c r="G16" s="185" t="s">
        <v>24</v>
      </c>
      <c r="H16" s="96" t="s">
        <v>2</v>
      </c>
      <c r="I16" s="102" t="s">
        <v>8</v>
      </c>
      <c r="J16" s="96" t="s">
        <v>2</v>
      </c>
      <c r="K16" s="109" t="s">
        <v>31</v>
      </c>
      <c r="L16" s="96" t="s">
        <v>2</v>
      </c>
      <c r="M16" s="186" t="s">
        <v>50</v>
      </c>
      <c r="N16" s="96" t="s">
        <v>2</v>
      </c>
      <c r="O16" s="186" t="s">
        <v>135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E17" s="24"/>
      <c r="F17" s="163">
        <v>2001</v>
      </c>
      <c r="G17" s="69">
        <v>0</v>
      </c>
      <c r="H17" s="70">
        <f aca="true" t="shared" si="6" ref="H17:H26">G17/B4</f>
        <v>0</v>
      </c>
      <c r="I17" s="24">
        <v>1289779000</v>
      </c>
      <c r="J17" s="71">
        <f aca="true" t="shared" si="7" ref="J17:J26">I17/B4</f>
        <v>0.11165463177144384</v>
      </c>
      <c r="K17" s="24">
        <v>0</v>
      </c>
      <c r="L17" s="71">
        <f aca="true" t="shared" si="8" ref="L17:L26">K17/B4</f>
        <v>0</v>
      </c>
      <c r="M17" s="24">
        <v>64148138</v>
      </c>
      <c r="N17" s="71">
        <f aca="true" t="shared" si="9" ref="N17:N26">M17/B4</f>
        <v>0.005553227899674103</v>
      </c>
      <c r="O17" s="24"/>
      <c r="P17" s="71">
        <f>O17/B4</f>
        <v>0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E18" s="24"/>
      <c r="F18" s="163">
        <v>2002</v>
      </c>
      <c r="G18" s="61">
        <v>0</v>
      </c>
      <c r="H18" s="72">
        <f t="shared" si="6"/>
        <v>0</v>
      </c>
      <c r="I18" s="73">
        <v>1216224000</v>
      </c>
      <c r="J18" s="71">
        <f t="shared" si="7"/>
        <v>0.10729906141445907</v>
      </c>
      <c r="K18" s="73">
        <v>0</v>
      </c>
      <c r="L18" s="71">
        <f t="shared" si="8"/>
        <v>0</v>
      </c>
      <c r="M18" s="73">
        <v>28745064</v>
      </c>
      <c r="N18" s="71">
        <f t="shared" si="9"/>
        <v>0.002535978888345039</v>
      </c>
      <c r="O18" s="73"/>
      <c r="P18" s="71">
        <f aca="true" t="shared" si="10" ref="P18:P26">O18/B5</f>
        <v>0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E19" s="24"/>
      <c r="F19" s="163">
        <v>2003</v>
      </c>
      <c r="G19" s="61">
        <v>0</v>
      </c>
      <c r="H19" s="72">
        <f t="shared" si="6"/>
        <v>0</v>
      </c>
      <c r="I19" s="73">
        <v>1369517000</v>
      </c>
      <c r="J19" s="71">
        <f t="shared" si="7"/>
        <v>0.1077699863790304</v>
      </c>
      <c r="K19" s="73">
        <v>0</v>
      </c>
      <c r="L19" s="71">
        <f t="shared" si="8"/>
        <v>0</v>
      </c>
      <c r="M19" s="73">
        <v>79907697</v>
      </c>
      <c r="N19" s="71">
        <f t="shared" si="9"/>
        <v>0.006288093844230987</v>
      </c>
      <c r="O19" s="73"/>
      <c r="P19" s="71">
        <f t="shared" si="10"/>
        <v>0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E20" s="24"/>
      <c r="F20" s="163">
        <v>2004</v>
      </c>
      <c r="G20" s="61">
        <v>0</v>
      </c>
      <c r="H20" s="72">
        <f t="shared" si="6"/>
        <v>0</v>
      </c>
      <c r="I20" s="73">
        <v>1386537000</v>
      </c>
      <c r="J20" s="71">
        <f t="shared" si="7"/>
        <v>0.10411456797074332</v>
      </c>
      <c r="K20" s="73">
        <v>0</v>
      </c>
      <c r="L20" s="71">
        <f t="shared" si="8"/>
        <v>0</v>
      </c>
      <c r="M20" s="73">
        <v>14529087</v>
      </c>
      <c r="N20" s="71">
        <f t="shared" si="9"/>
        <v>0.0010909839521154813</v>
      </c>
      <c r="O20" s="73"/>
      <c r="P20" s="71">
        <f t="shared" si="10"/>
        <v>0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F21" s="163">
        <v>2005</v>
      </c>
      <c r="G21" s="61">
        <v>0</v>
      </c>
      <c r="H21" s="72">
        <f t="shared" si="6"/>
        <v>0</v>
      </c>
      <c r="I21" s="73">
        <v>1444356000</v>
      </c>
      <c r="J21" s="71">
        <f t="shared" si="7"/>
        <v>0.1089929055108217</v>
      </c>
      <c r="K21" s="73">
        <v>0</v>
      </c>
      <c r="L21" s="71">
        <f t="shared" si="8"/>
        <v>0</v>
      </c>
      <c r="M21" s="73">
        <v>28854000</v>
      </c>
      <c r="N21" s="71">
        <f t="shared" si="9"/>
        <v>0.002177358833701144</v>
      </c>
      <c r="O21" s="73"/>
      <c r="P21" s="71">
        <f t="shared" si="10"/>
        <v>0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F22" s="163">
        <v>2006</v>
      </c>
      <c r="G22" s="61">
        <v>0</v>
      </c>
      <c r="H22" s="72">
        <f t="shared" si="6"/>
        <v>0</v>
      </c>
      <c r="I22" s="73">
        <v>1431315000</v>
      </c>
      <c r="J22" s="71">
        <f t="shared" si="7"/>
        <v>0.09956879611869582</v>
      </c>
      <c r="K22" s="73">
        <v>0</v>
      </c>
      <c r="L22" s="71">
        <f t="shared" si="8"/>
        <v>0</v>
      </c>
      <c r="M22" s="73"/>
      <c r="N22" s="71">
        <f t="shared" si="9"/>
        <v>0</v>
      </c>
      <c r="O22" s="73"/>
      <c r="P22" s="71">
        <f t="shared" si="10"/>
        <v>0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F23" s="163">
        <v>2007</v>
      </c>
      <c r="G23" s="61">
        <v>0</v>
      </c>
      <c r="H23" s="72">
        <f t="shared" si="6"/>
        <v>0</v>
      </c>
      <c r="I23" s="73">
        <v>2529468682</v>
      </c>
      <c r="J23" s="71">
        <f t="shared" si="7"/>
        <v>0.15116596354262438</v>
      </c>
      <c r="K23" s="73">
        <v>0</v>
      </c>
      <c r="L23" s="71">
        <f t="shared" si="8"/>
        <v>0</v>
      </c>
      <c r="M23" s="73">
        <v>24355867</v>
      </c>
      <c r="N23" s="71">
        <f t="shared" si="9"/>
        <v>0.001455553938726729</v>
      </c>
      <c r="O23" s="73">
        <v>0</v>
      </c>
      <c r="P23" s="71">
        <f t="shared" si="10"/>
        <v>0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F24" s="163">
        <v>2008</v>
      </c>
      <c r="G24" s="61">
        <v>0</v>
      </c>
      <c r="H24" s="72">
        <f t="shared" si="6"/>
        <v>0</v>
      </c>
      <c r="I24" s="73">
        <v>2248595000</v>
      </c>
      <c r="J24" s="71">
        <f t="shared" si="7"/>
        <v>0.14086191824089472</v>
      </c>
      <c r="K24" s="73">
        <v>0</v>
      </c>
      <c r="L24" s="71">
        <f t="shared" si="8"/>
        <v>0</v>
      </c>
      <c r="M24" s="73">
        <v>24975000</v>
      </c>
      <c r="N24" s="71">
        <f t="shared" si="9"/>
        <v>0.0015645442634473284</v>
      </c>
      <c r="O24" s="73">
        <v>30000</v>
      </c>
      <c r="P24" s="71">
        <f t="shared" si="10"/>
        <v>1.8793324485853795E-06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F25" s="163">
        <v>2009</v>
      </c>
      <c r="G25" s="61">
        <v>0</v>
      </c>
      <c r="H25" s="72">
        <f t="shared" si="6"/>
        <v>0</v>
      </c>
      <c r="I25" s="73">
        <v>2243121000</v>
      </c>
      <c r="J25" s="71">
        <f t="shared" si="7"/>
        <v>0.13539157259180176</v>
      </c>
      <c r="K25" s="73">
        <v>0</v>
      </c>
      <c r="L25" s="71">
        <f t="shared" si="8"/>
        <v>0</v>
      </c>
      <c r="M25" s="73">
        <v>15411000</v>
      </c>
      <c r="N25" s="71">
        <f t="shared" si="9"/>
        <v>0.0009301858995623762</v>
      </c>
      <c r="O25" s="73">
        <v>8000</v>
      </c>
      <c r="P25" s="71">
        <f t="shared" si="10"/>
        <v>4.828685482122516E-07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F26" s="163">
        <v>2010</v>
      </c>
      <c r="G26" s="61">
        <v>0</v>
      </c>
      <c r="H26" s="72">
        <f t="shared" si="6"/>
        <v>0</v>
      </c>
      <c r="I26" s="73">
        <v>1553748000</v>
      </c>
      <c r="J26" s="71">
        <f t="shared" si="7"/>
        <v>0.08951686067724784</v>
      </c>
      <c r="K26" s="73">
        <v>0</v>
      </c>
      <c r="L26" s="71">
        <f t="shared" si="8"/>
        <v>0</v>
      </c>
      <c r="M26" s="73">
        <v>23805000</v>
      </c>
      <c r="N26" s="71">
        <f t="shared" si="9"/>
        <v>0.0013714893717783612</v>
      </c>
      <c r="O26" s="73"/>
      <c r="P26" s="71">
        <f t="shared" si="10"/>
        <v>0</v>
      </c>
      <c r="Q26" s="57"/>
      <c r="R26" s="62"/>
      <c r="S26" s="57"/>
      <c r="T26" s="62"/>
    </row>
    <row r="27" s="105" customFormat="1" ht="15" customHeight="1">
      <c r="A27" s="153"/>
    </row>
    <row r="28" spans="1:16" ht="19.5" customHeight="1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12807458058</v>
      </c>
      <c r="C30" s="22">
        <v>339600088</v>
      </c>
      <c r="D30" s="71">
        <f aca="true" t="shared" si="11" ref="D30:D39">C30/B30</f>
        <v>0.026515807154088123</v>
      </c>
      <c r="E30" s="24">
        <v>7592028472</v>
      </c>
      <c r="F30" s="60">
        <f aca="true" t="shared" si="12" ref="F30:F39">E30/B30</f>
        <v>0.5927818336486954</v>
      </c>
      <c r="G30" s="24">
        <v>3337717533</v>
      </c>
      <c r="H30" s="60">
        <f aca="true" t="shared" si="13" ref="H30:H39">G30/B30</f>
        <v>0.26060733659128726</v>
      </c>
      <c r="I30" s="24">
        <v>629888050</v>
      </c>
      <c r="J30" s="71">
        <f aca="true" t="shared" si="14" ref="J30:J39">I30/B30</f>
        <v>0.04918134786368082</v>
      </c>
      <c r="K30" s="24">
        <v>138500581</v>
      </c>
      <c r="L30" s="71">
        <f aca="true" t="shared" si="15" ref="L30:L39">K30/B30</f>
        <v>0.010814056963746021</v>
      </c>
      <c r="M30" s="24">
        <v>35814569</v>
      </c>
      <c r="N30" s="71">
        <f aca="true" t="shared" si="16" ref="N30:N39">M30/B30</f>
        <v>0.0027963838599205037</v>
      </c>
      <c r="O30" s="24"/>
      <c r="P30" s="71"/>
    </row>
    <row r="31" spans="1:16" s="105" customFormat="1" ht="15" customHeight="1">
      <c r="A31" s="149" t="s">
        <v>10</v>
      </c>
      <c r="B31" s="73">
        <v>13651003599</v>
      </c>
      <c r="C31" s="88">
        <v>382348942</v>
      </c>
      <c r="D31" s="71">
        <f t="shared" si="11"/>
        <v>0.028008852186370302</v>
      </c>
      <c r="E31" s="73">
        <v>7063376413</v>
      </c>
      <c r="F31" s="60">
        <f t="shared" si="12"/>
        <v>0.5174254304289705</v>
      </c>
      <c r="G31" s="73">
        <v>4184426203</v>
      </c>
      <c r="H31" s="60">
        <f t="shared" si="13"/>
        <v>0.30652883303807266</v>
      </c>
      <c r="I31" s="73">
        <v>605427703</v>
      </c>
      <c r="J31" s="71">
        <f t="shared" si="14"/>
        <v>0.044350417067090246</v>
      </c>
      <c r="K31" s="73">
        <v>127532934</v>
      </c>
      <c r="L31" s="71">
        <f t="shared" si="15"/>
        <v>0.009342385200846506</v>
      </c>
      <c r="M31" s="73">
        <v>14800080</v>
      </c>
      <c r="N31" s="71">
        <f t="shared" si="16"/>
        <v>0.0010841752324410915</v>
      </c>
      <c r="O31" s="73"/>
      <c r="P31" s="71"/>
    </row>
    <row r="32" spans="1:16" s="105" customFormat="1" ht="15" customHeight="1">
      <c r="A32" s="149" t="s">
        <v>11</v>
      </c>
      <c r="B32" s="73">
        <v>16068658171</v>
      </c>
      <c r="C32" s="88">
        <v>357168767</v>
      </c>
      <c r="D32" s="71">
        <f t="shared" si="11"/>
        <v>0.02222766600664904</v>
      </c>
      <c r="E32" s="73">
        <v>8288292143</v>
      </c>
      <c r="F32" s="60">
        <f t="shared" si="12"/>
        <v>0.5158048702509798</v>
      </c>
      <c r="G32" s="73">
        <v>4105981896</v>
      </c>
      <c r="H32" s="80">
        <f t="shared" si="13"/>
        <v>0.25552736590104913</v>
      </c>
      <c r="I32" s="81">
        <v>694753354</v>
      </c>
      <c r="J32" s="71">
        <f t="shared" si="14"/>
        <v>0.04323655071920442</v>
      </c>
      <c r="K32" s="73">
        <v>279180895</v>
      </c>
      <c r="L32" s="71">
        <f t="shared" si="15"/>
        <v>0.017374250670404656</v>
      </c>
      <c r="M32" s="73">
        <v>14832592</v>
      </c>
      <c r="N32" s="71">
        <f t="shared" si="16"/>
        <v>0.0009230759558236918</v>
      </c>
      <c r="O32" s="73"/>
      <c r="P32" s="71"/>
    </row>
    <row r="33" spans="1:16" s="105" customFormat="1" ht="15" customHeight="1">
      <c r="A33" s="149" t="s">
        <v>41</v>
      </c>
      <c r="B33" s="73">
        <v>17521361916</v>
      </c>
      <c r="C33" s="88">
        <v>328420073</v>
      </c>
      <c r="D33" s="71">
        <f t="shared" si="11"/>
        <v>0.01874398089455</v>
      </c>
      <c r="E33" s="73">
        <v>9012181495</v>
      </c>
      <c r="F33" s="80">
        <f t="shared" si="12"/>
        <v>0.5143539376793728</v>
      </c>
      <c r="G33" s="81">
        <v>3672670747</v>
      </c>
      <c r="H33" s="80">
        <f t="shared" si="13"/>
        <v>0.2096110316428213</v>
      </c>
      <c r="I33" s="81">
        <v>817787542</v>
      </c>
      <c r="J33" s="71">
        <f t="shared" si="14"/>
        <v>0.04667374293851097</v>
      </c>
      <c r="K33" s="73">
        <v>289990211</v>
      </c>
      <c r="L33" s="71">
        <f t="shared" si="15"/>
        <v>0.016550666117751345</v>
      </c>
      <c r="M33" s="73">
        <v>12143360</v>
      </c>
      <c r="N33" s="71">
        <f t="shared" si="16"/>
        <v>0.0006930602802577256</v>
      </c>
      <c r="O33" s="73"/>
      <c r="P33" s="71"/>
    </row>
    <row r="34" spans="1:16" s="105" customFormat="1" ht="15" customHeight="1">
      <c r="A34" s="149" t="s">
        <v>45</v>
      </c>
      <c r="B34" s="73">
        <v>18323434000</v>
      </c>
      <c r="C34" s="88">
        <v>357106000</v>
      </c>
      <c r="D34" s="71">
        <f t="shared" si="11"/>
        <v>0.019489032459745263</v>
      </c>
      <c r="E34" s="73">
        <v>9252930000</v>
      </c>
      <c r="F34" s="80">
        <f t="shared" si="12"/>
        <v>0.5049779424533632</v>
      </c>
      <c r="G34" s="81">
        <v>3244527000</v>
      </c>
      <c r="H34" s="80">
        <f t="shared" si="13"/>
        <v>0.17706981125917773</v>
      </c>
      <c r="I34" s="81">
        <v>919125000</v>
      </c>
      <c r="J34" s="71">
        <f t="shared" si="14"/>
        <v>0.05016117612015302</v>
      </c>
      <c r="K34" s="73">
        <v>307678000</v>
      </c>
      <c r="L34" s="71">
        <f t="shared" si="15"/>
        <v>0.01679150316474521</v>
      </c>
      <c r="M34" s="73">
        <v>11009000</v>
      </c>
      <c r="N34" s="71">
        <f t="shared" si="16"/>
        <v>0.0006008153275199398</v>
      </c>
      <c r="O34" s="73"/>
      <c r="P34" s="71"/>
    </row>
    <row r="35" spans="1:16" s="105" customFormat="1" ht="15" customHeight="1">
      <c r="A35" s="149" t="s">
        <v>48</v>
      </c>
      <c r="B35" s="73">
        <v>20254858813</v>
      </c>
      <c r="C35" s="88">
        <v>386728371</v>
      </c>
      <c r="D35" s="71">
        <f t="shared" si="11"/>
        <v>0.019093116104654823</v>
      </c>
      <c r="E35" s="73">
        <v>9532440600</v>
      </c>
      <c r="F35" s="80">
        <f t="shared" si="12"/>
        <v>0.4706248850217547</v>
      </c>
      <c r="G35" s="81">
        <v>3251175773</v>
      </c>
      <c r="H35" s="80">
        <f t="shared" si="13"/>
        <v>0.16051337622325593</v>
      </c>
      <c r="I35" s="81">
        <v>921719237</v>
      </c>
      <c r="J35" s="71">
        <f t="shared" si="14"/>
        <v>0.04550608056613167</v>
      </c>
      <c r="K35" s="73">
        <v>992067220</v>
      </c>
      <c r="L35" s="71">
        <f t="shared" si="15"/>
        <v>0.048979221684985044</v>
      </c>
      <c r="M35" s="73">
        <v>10160339</v>
      </c>
      <c r="N35" s="71">
        <f t="shared" si="16"/>
        <v>0.0005016247752602886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22587540583</v>
      </c>
      <c r="C36" s="88">
        <v>458933695</v>
      </c>
      <c r="D36" s="71">
        <f t="shared" si="11"/>
        <v>0.020318002011489734</v>
      </c>
      <c r="E36" s="73">
        <v>10425725036</v>
      </c>
      <c r="F36" s="80">
        <f t="shared" si="12"/>
        <v>0.4615697312281393</v>
      </c>
      <c r="G36" s="81">
        <v>3033836130</v>
      </c>
      <c r="H36" s="80">
        <f t="shared" si="13"/>
        <v>0.13431458457603604</v>
      </c>
      <c r="I36" s="81">
        <v>861117351</v>
      </c>
      <c r="J36" s="71">
        <f t="shared" si="14"/>
        <v>0.038123555233282036</v>
      </c>
      <c r="K36" s="73">
        <v>1721615648</v>
      </c>
      <c r="L36" s="71">
        <f t="shared" si="15"/>
        <v>0.0762197035871951</v>
      </c>
      <c r="M36" s="73">
        <v>10090100</v>
      </c>
      <c r="N36" s="71">
        <f t="shared" si="16"/>
        <v>0.0004467108742062022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21728063000</v>
      </c>
      <c r="C37" s="88">
        <v>403005000</v>
      </c>
      <c r="D37" s="71">
        <f t="shared" si="11"/>
        <v>0.01854767265724515</v>
      </c>
      <c r="E37" s="73">
        <v>10332869000</v>
      </c>
      <c r="F37" s="80">
        <f t="shared" si="12"/>
        <v>0.4755540795329984</v>
      </c>
      <c r="G37" s="81">
        <v>311936000</v>
      </c>
      <c r="H37" s="80">
        <f t="shared" si="13"/>
        <v>0.014356364854059932</v>
      </c>
      <c r="I37" s="81">
        <v>754032000</v>
      </c>
      <c r="J37" s="71">
        <f t="shared" si="14"/>
        <v>0.03470313943769401</v>
      </c>
      <c r="K37" s="73">
        <v>2003645000</v>
      </c>
      <c r="L37" s="71">
        <f t="shared" si="15"/>
        <v>0.0922146166457636</v>
      </c>
      <c r="M37" s="73">
        <v>62792000</v>
      </c>
      <c r="N37" s="71">
        <f t="shared" si="16"/>
        <v>0.0028899032555271954</v>
      </c>
      <c r="O37" s="73">
        <v>2528000</v>
      </c>
      <c r="P37" s="71">
        <f>O37/B37</f>
        <v>0.00011634723260881561</v>
      </c>
    </row>
    <row r="38" spans="1:16" s="105" customFormat="1" ht="15" customHeight="1">
      <c r="A38" s="149" t="s">
        <v>80</v>
      </c>
      <c r="B38" s="73">
        <f>C38+E38+G38+I38+K38+M38+O38+G51+I51+K51+M51+O51</f>
        <v>22211954000</v>
      </c>
      <c r="C38" s="88">
        <v>343524000</v>
      </c>
      <c r="D38" s="71">
        <f t="shared" si="11"/>
        <v>0.015465726248127473</v>
      </c>
      <c r="E38" s="73">
        <v>10852642000</v>
      </c>
      <c r="F38" s="80">
        <f t="shared" si="12"/>
        <v>0.4885946549322045</v>
      </c>
      <c r="G38" s="81">
        <v>78933000</v>
      </c>
      <c r="H38" s="80">
        <f t="shared" si="13"/>
        <v>0.0035536270244391826</v>
      </c>
      <c r="I38" s="81">
        <v>710575000</v>
      </c>
      <c r="J38" s="71">
        <f t="shared" si="14"/>
        <v>0.03199065692284434</v>
      </c>
      <c r="K38" s="73">
        <v>2048542000</v>
      </c>
      <c r="L38" s="71">
        <f t="shared" si="15"/>
        <v>0.09222700533235392</v>
      </c>
      <c r="M38" s="73">
        <v>81364000</v>
      </c>
      <c r="N38" s="71">
        <f t="shared" si="16"/>
        <v>0.003663072595954413</v>
      </c>
      <c r="O38" s="73">
        <v>5916000</v>
      </c>
      <c r="P38" s="71">
        <f>O38/B38</f>
        <v>0.00026634306914195843</v>
      </c>
    </row>
    <row r="39" spans="1:16" s="105" customFormat="1" ht="15" customHeight="1">
      <c r="A39" s="149" t="s">
        <v>79</v>
      </c>
      <c r="B39" s="73">
        <f>C39+E39+G39+I39+K39+M39+O39+G52+I52+K52+M52+O52</f>
        <v>17357043000</v>
      </c>
      <c r="C39" s="88">
        <v>380806000</v>
      </c>
      <c r="D39" s="71">
        <f t="shared" si="11"/>
        <v>0.021939566549440476</v>
      </c>
      <c r="E39" s="73">
        <v>11759119000</v>
      </c>
      <c r="F39" s="80">
        <f t="shared" si="12"/>
        <v>0.6774840046199113</v>
      </c>
      <c r="G39" s="81">
        <v>38064000</v>
      </c>
      <c r="H39" s="80">
        <f t="shared" si="13"/>
        <v>0.0021930002708410645</v>
      </c>
      <c r="I39" s="81">
        <v>763739000</v>
      </c>
      <c r="J39" s="71">
        <f t="shared" si="14"/>
        <v>0.04400167701376323</v>
      </c>
      <c r="K39" s="73">
        <v>2207754000</v>
      </c>
      <c r="L39" s="71">
        <f t="shared" si="15"/>
        <v>0.1271964354757893</v>
      </c>
      <c r="M39" s="73">
        <v>135995000</v>
      </c>
      <c r="N39" s="71">
        <f t="shared" si="16"/>
        <v>0.007835147956941743</v>
      </c>
      <c r="O39" s="73">
        <v>6034000</v>
      </c>
      <c r="P39" s="71">
        <f>O39/B39</f>
        <v>0.00034763986008446254</v>
      </c>
    </row>
    <row r="40" spans="1:15" s="105" customFormat="1" ht="15" customHeight="1">
      <c r="A40" s="153"/>
      <c r="N40" s="44"/>
      <c r="O40" s="44"/>
    </row>
    <row r="41" spans="1:17" s="105" customFormat="1" ht="15" customHeight="1" thickBot="1">
      <c r="A41" s="153"/>
      <c r="G41" s="34"/>
      <c r="H41" s="5"/>
      <c r="I41" s="5"/>
      <c r="J41" s="5"/>
      <c r="K41" s="5"/>
      <c r="L41" s="5"/>
      <c r="M41" s="5"/>
      <c r="N41" s="5"/>
      <c r="O41" s="5"/>
      <c r="P41" s="28"/>
      <c r="Q41" s="44"/>
    </row>
    <row r="42" spans="1:17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37</v>
      </c>
      <c r="J42" s="109" t="s">
        <v>2</v>
      </c>
      <c r="K42" s="96" t="s">
        <v>19</v>
      </c>
      <c r="L42" s="109" t="s">
        <v>2</v>
      </c>
      <c r="M42" s="96" t="s">
        <v>26</v>
      </c>
      <c r="N42" s="102" t="s">
        <v>2</v>
      </c>
      <c r="O42" s="96" t="s">
        <v>34</v>
      </c>
      <c r="P42" s="109" t="s">
        <v>2</v>
      </c>
      <c r="Q42" s="181"/>
    </row>
    <row r="43" spans="1:17" s="105" customFormat="1" ht="15" customHeight="1" thickTop="1">
      <c r="A43" s="65" t="s">
        <v>23</v>
      </c>
      <c r="B43" s="103">
        <f aca="true" t="shared" si="17" ref="B43:B52">B4-B30</f>
        <v>-1255953391</v>
      </c>
      <c r="C43" s="71">
        <f aca="true" t="shared" si="18" ref="C43:C52">B43/B30</f>
        <v>-0.09806422049654781</v>
      </c>
      <c r="D43" s="105">
        <v>2001</v>
      </c>
      <c r="E43" s="61">
        <v>0</v>
      </c>
      <c r="F43" s="105">
        <v>2001</v>
      </c>
      <c r="G43" s="83"/>
      <c r="H43" s="74"/>
      <c r="I43" s="83">
        <v>697622148</v>
      </c>
      <c r="J43" s="74">
        <f aca="true" t="shared" si="19" ref="J43:J52">I43/B30</f>
        <v>0.054469992783949824</v>
      </c>
      <c r="K43" s="83">
        <v>820385</v>
      </c>
      <c r="L43" s="74">
        <f>K43/B30</f>
        <v>6.40552556397058E-05</v>
      </c>
      <c r="M43" s="84">
        <v>35466232</v>
      </c>
      <c r="N43" s="74">
        <f>M43/B30</f>
        <v>0.00276918587899232</v>
      </c>
      <c r="O43" s="84">
        <v>0</v>
      </c>
      <c r="P43" s="71">
        <f>O43/B30</f>
        <v>0</v>
      </c>
      <c r="Q43" s="44"/>
    </row>
    <row r="44" spans="1:17" s="105" customFormat="1" ht="15" customHeight="1">
      <c r="A44" s="65" t="s">
        <v>21</v>
      </c>
      <c r="B44" s="103">
        <f t="shared" si="17"/>
        <v>-2316104822</v>
      </c>
      <c r="C44" s="71">
        <f t="shared" si="18"/>
        <v>-0.16966553449371777</v>
      </c>
      <c r="D44" s="105">
        <v>2002</v>
      </c>
      <c r="E44" s="61">
        <v>0</v>
      </c>
      <c r="F44" s="105">
        <v>2002</v>
      </c>
      <c r="G44" s="81"/>
      <c r="H44" s="74"/>
      <c r="I44" s="81">
        <v>1255953391</v>
      </c>
      <c r="J44" s="74">
        <f t="shared" si="19"/>
        <v>0.09200447292329514</v>
      </c>
      <c r="K44" s="81">
        <v>844952</v>
      </c>
      <c r="L44" s="74">
        <f aca="true" t="shared" si="20" ref="L44:L52">K44/B31</f>
        <v>6.18966945450001E-05</v>
      </c>
      <c r="M44" s="61">
        <v>16292981</v>
      </c>
      <c r="N44" s="74">
        <f aca="true" t="shared" si="21" ref="N44:N52">M44/B31</f>
        <v>0.0011935372283685822</v>
      </c>
      <c r="O44" s="61">
        <v>0</v>
      </c>
      <c r="P44" s="71">
        <f aca="true" t="shared" si="22" ref="P44:P52">O44/B31</f>
        <v>0</v>
      </c>
      <c r="Q44" s="44"/>
    </row>
    <row r="45" spans="1:17" s="105" customFormat="1" ht="15" customHeight="1">
      <c r="A45" s="65" t="s">
        <v>22</v>
      </c>
      <c r="B45" s="103">
        <f t="shared" si="17"/>
        <v>-3360880746</v>
      </c>
      <c r="C45" s="71">
        <f t="shared" si="18"/>
        <v>-0.20915752331240503</v>
      </c>
      <c r="D45" s="105">
        <v>2003</v>
      </c>
      <c r="E45" s="61">
        <v>0</v>
      </c>
      <c r="F45" s="105">
        <v>2003</v>
      </c>
      <c r="G45" s="81"/>
      <c r="H45" s="74"/>
      <c r="I45" s="81">
        <v>2316104822</v>
      </c>
      <c r="J45" s="74">
        <f t="shared" si="19"/>
        <v>0.14413803550691015</v>
      </c>
      <c r="K45" s="81">
        <v>1894248</v>
      </c>
      <c r="L45" s="74">
        <f t="shared" si="20"/>
        <v>0.00011788464100995406</v>
      </c>
      <c r="M45" s="61">
        <v>10449454</v>
      </c>
      <c r="N45" s="74">
        <f t="shared" si="21"/>
        <v>0.0006503003479692356</v>
      </c>
      <c r="O45" s="61">
        <v>0</v>
      </c>
      <c r="P45" s="71">
        <f t="shared" si="22"/>
        <v>0</v>
      </c>
      <c r="Q45" s="44"/>
    </row>
    <row r="46" spans="1:17" s="105" customFormat="1" ht="15" customHeight="1">
      <c r="A46" s="65" t="s">
        <v>29</v>
      </c>
      <c r="B46" s="103">
        <f t="shared" si="17"/>
        <v>-4203946044</v>
      </c>
      <c r="C46" s="71">
        <f t="shared" si="18"/>
        <v>-0.2399326070744009</v>
      </c>
      <c r="D46" s="105">
        <v>2004</v>
      </c>
      <c r="E46" s="61">
        <v>0</v>
      </c>
      <c r="F46" s="105">
        <v>2004</v>
      </c>
      <c r="G46" s="81"/>
      <c r="H46" s="74"/>
      <c r="I46" s="81">
        <v>3360880746</v>
      </c>
      <c r="J46" s="74">
        <f t="shared" si="19"/>
        <v>0.19181618199045025</v>
      </c>
      <c r="K46" s="81">
        <v>13963174</v>
      </c>
      <c r="L46" s="74">
        <f t="shared" si="20"/>
        <v>0.0007969228686069907</v>
      </c>
      <c r="M46" s="61">
        <v>13324568</v>
      </c>
      <c r="N46" s="74">
        <f t="shared" si="21"/>
        <v>0.0007604755876786262</v>
      </c>
      <c r="O46" s="61">
        <v>0</v>
      </c>
      <c r="P46" s="71">
        <f t="shared" si="22"/>
        <v>0</v>
      </c>
      <c r="Q46" s="44"/>
    </row>
    <row r="47" spans="1:17" s="105" customFormat="1" ht="15" customHeight="1">
      <c r="A47" s="65" t="s">
        <v>42</v>
      </c>
      <c r="B47" s="103">
        <f t="shared" si="17"/>
        <v>-5071599000</v>
      </c>
      <c r="C47" s="71">
        <f t="shared" si="18"/>
        <v>-0.27678212500997357</v>
      </c>
      <c r="D47" s="105">
        <v>2005</v>
      </c>
      <c r="E47" s="61">
        <v>0</v>
      </c>
      <c r="F47" s="105">
        <v>2005</v>
      </c>
      <c r="G47" s="81"/>
      <c r="H47" s="74"/>
      <c r="I47" s="81">
        <v>4203947000</v>
      </c>
      <c r="J47" s="74">
        <f t="shared" si="19"/>
        <v>0.22943008390239514</v>
      </c>
      <c r="K47" s="81">
        <v>17090000</v>
      </c>
      <c r="L47" s="74">
        <f t="shared" si="20"/>
        <v>0.0009326854344005605</v>
      </c>
      <c r="M47" s="61">
        <v>10022000</v>
      </c>
      <c r="N47" s="74">
        <f t="shared" si="21"/>
        <v>0.0005469498784998488</v>
      </c>
      <c r="O47" s="61">
        <v>0</v>
      </c>
      <c r="P47" s="71">
        <f t="shared" si="22"/>
        <v>0</v>
      </c>
      <c r="Q47" s="44"/>
    </row>
    <row r="48" spans="1:17" s="105" customFormat="1" ht="15" customHeight="1">
      <c r="A48" s="65" t="s">
        <v>46</v>
      </c>
      <c r="B48" s="103">
        <f t="shared" si="17"/>
        <v>-5879722668</v>
      </c>
      <c r="C48" s="71">
        <f t="shared" si="18"/>
        <v>-0.29028702309325743</v>
      </c>
      <c r="D48" s="105">
        <v>2006</v>
      </c>
      <c r="E48" s="61">
        <v>0</v>
      </c>
      <c r="F48" s="105">
        <v>2006</v>
      </c>
      <c r="G48" s="81"/>
      <c r="H48" s="74"/>
      <c r="I48" s="81">
        <v>5062968713</v>
      </c>
      <c r="J48" s="74">
        <f t="shared" si="19"/>
        <v>0.24996316981239478</v>
      </c>
      <c r="K48" s="81">
        <v>39005808</v>
      </c>
      <c r="L48" s="74">
        <f t="shared" si="20"/>
        <v>0.001925750673461384</v>
      </c>
      <c r="M48" s="61">
        <v>5892752</v>
      </c>
      <c r="N48" s="74">
        <f t="shared" si="21"/>
        <v>0.000290930292548764</v>
      </c>
      <c r="O48" s="61">
        <v>0</v>
      </c>
      <c r="P48" s="71">
        <f t="shared" si="22"/>
        <v>0</v>
      </c>
      <c r="Q48" s="44"/>
    </row>
    <row r="49" spans="1:17" s="105" customFormat="1" ht="15" customHeight="1">
      <c r="A49" s="65" t="s">
        <v>49</v>
      </c>
      <c r="B49" s="103">
        <f t="shared" si="17"/>
        <v>-5854483599</v>
      </c>
      <c r="C49" s="71">
        <f t="shared" si="18"/>
        <v>-0.25919083919239283</v>
      </c>
      <c r="D49" s="105">
        <v>2007</v>
      </c>
      <c r="E49" s="61">
        <v>0</v>
      </c>
      <c r="F49" s="105">
        <v>2007</v>
      </c>
      <c r="G49" s="81"/>
      <c r="H49" s="74"/>
      <c r="I49" s="81">
        <v>5854509154</v>
      </c>
      <c r="J49" s="74">
        <f t="shared" si="19"/>
        <v>0.25919197056833465</v>
      </c>
      <c r="K49" s="81">
        <v>94588181</v>
      </c>
      <c r="L49" s="74">
        <f t="shared" si="20"/>
        <v>0.004187626388646741</v>
      </c>
      <c r="M49" s="61">
        <v>127125288</v>
      </c>
      <c r="N49" s="74">
        <f t="shared" si="21"/>
        <v>0.005628115532670164</v>
      </c>
      <c r="O49" s="61">
        <v>0</v>
      </c>
      <c r="P49" s="71">
        <f t="shared" si="22"/>
        <v>0</v>
      </c>
      <c r="Q49" s="44"/>
    </row>
    <row r="50" spans="1:16" s="105" customFormat="1" ht="15" customHeight="1">
      <c r="A50" s="65" t="s">
        <v>51</v>
      </c>
      <c r="B50" s="103">
        <f t="shared" si="17"/>
        <v>-5764948000</v>
      </c>
      <c r="C50" s="71">
        <f t="shared" si="18"/>
        <v>-0.2653226843092272</v>
      </c>
      <c r="D50" s="105">
        <v>2008</v>
      </c>
      <c r="E50" s="79">
        <v>0</v>
      </c>
      <c r="F50" s="105">
        <v>2008</v>
      </c>
      <c r="G50" s="81">
        <v>1877632000</v>
      </c>
      <c r="H50" s="74">
        <f>G50/B37</f>
        <v>0.08641506608297297</v>
      </c>
      <c r="I50" s="81">
        <v>5854484000</v>
      </c>
      <c r="J50" s="74">
        <f t="shared" si="19"/>
        <v>0.26944343819327105</v>
      </c>
      <c r="K50" s="81">
        <v>98109000</v>
      </c>
      <c r="L50" s="74">
        <f t="shared" si="20"/>
        <v>0.0045153127547540705</v>
      </c>
      <c r="M50" s="61">
        <v>27031000</v>
      </c>
      <c r="N50" s="74">
        <f t="shared" si="21"/>
        <v>0.0012440593531047844</v>
      </c>
      <c r="O50" s="61">
        <v>0</v>
      </c>
      <c r="P50" s="71">
        <f t="shared" si="22"/>
        <v>0</v>
      </c>
    </row>
    <row r="51" spans="1:16" s="105" customFormat="1" ht="15" customHeight="1">
      <c r="A51" s="65" t="s">
        <v>58</v>
      </c>
      <c r="B51" s="103">
        <f t="shared" si="17"/>
        <v>-5644298000</v>
      </c>
      <c r="C51" s="71">
        <f t="shared" si="18"/>
        <v>-0.2541108269898272</v>
      </c>
      <c r="D51" s="105">
        <v>2009</v>
      </c>
      <c r="E51" s="79">
        <v>0</v>
      </c>
      <c r="F51" s="105">
        <v>2009</v>
      </c>
      <c r="G51" s="81">
        <v>2080545000</v>
      </c>
      <c r="H51" s="74">
        <f>G51/B38</f>
        <v>0.09366780608315685</v>
      </c>
      <c r="I51" s="81">
        <v>5764948000</v>
      </c>
      <c r="J51" s="74">
        <f t="shared" si="19"/>
        <v>0.2595425868431026</v>
      </c>
      <c r="K51" s="81">
        <v>45150000</v>
      </c>
      <c r="L51" s="74">
        <f t="shared" si="20"/>
        <v>0.0020326892447193076</v>
      </c>
      <c r="M51" s="61">
        <v>199815000</v>
      </c>
      <c r="N51" s="74">
        <f t="shared" si="21"/>
        <v>0.008995831703955447</v>
      </c>
      <c r="O51" s="61">
        <v>0</v>
      </c>
      <c r="P51" s="71">
        <f t="shared" si="22"/>
        <v>0</v>
      </c>
    </row>
    <row r="52" spans="1:16" s="105" customFormat="1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79">
        <v>0</v>
      </c>
      <c r="F52" s="105">
        <v>2010</v>
      </c>
      <c r="G52" s="81">
        <v>1903746000</v>
      </c>
      <c r="H52" s="74">
        <f>G52/B39</f>
        <v>0.10968147051315134</v>
      </c>
      <c r="I52" s="81">
        <v>0</v>
      </c>
      <c r="J52" s="74">
        <f t="shared" si="19"/>
        <v>0</v>
      </c>
      <c r="K52" s="81">
        <v>99784000</v>
      </c>
      <c r="L52" s="74">
        <f t="shared" si="20"/>
        <v>0.005748905501933711</v>
      </c>
      <c r="M52" s="61">
        <v>12002000</v>
      </c>
      <c r="N52" s="74">
        <f t="shared" si="21"/>
        <v>0.0006914772291570632</v>
      </c>
      <c r="O52" s="61">
        <v>50000000</v>
      </c>
      <c r="P52" s="71">
        <f t="shared" si="22"/>
        <v>0.002880675008986266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  <row r="56" s="56" customFormat="1" ht="15" customHeight="1">
      <c r="A56" s="178"/>
    </row>
    <row r="57" s="56" customFormat="1" ht="15" customHeight="1">
      <c r="A57" s="178"/>
    </row>
    <row r="58" s="56" customFormat="1" ht="15" customHeight="1">
      <c r="A58" s="178"/>
    </row>
  </sheetData>
  <sheetProtection/>
  <printOptions/>
  <pageMargins left="0.7874015748031497" right="0.33" top="0.76" bottom="0.57" header="0.5118110236220472" footer="0.41"/>
  <pageSetup fitToHeight="1" fitToWidth="1" horizontalDpi="600" verticalDpi="600" orientation="landscape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1">
      <selection activeCell="P52" sqref="P52"/>
    </sheetView>
  </sheetViews>
  <sheetFormatPr defaultColWidth="9.00390625" defaultRowHeight="13.5"/>
  <cols>
    <col min="1" max="1" width="14.75390625" style="178" customWidth="1"/>
    <col min="2" max="2" width="16.00390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3.625" style="0" customWidth="1"/>
    <col min="18" max="18" width="7.625" style="0" customWidth="1"/>
    <col min="19" max="19" width="9.25390625" style="0" bestFit="1" customWidth="1"/>
  </cols>
  <sheetData>
    <row r="1" spans="2:7" ht="29.25" customHeight="1">
      <c r="B1" s="121" t="s">
        <v>89</v>
      </c>
      <c r="G1" t="s">
        <v>87</v>
      </c>
    </row>
    <row r="2" spans="1:16" s="56" customFormat="1" ht="19.5" thickBot="1">
      <c r="A2" s="50"/>
      <c r="B2" s="165" t="s">
        <v>0</v>
      </c>
      <c r="C2" s="2"/>
      <c r="D2" s="3"/>
      <c r="E2" s="3"/>
      <c r="F2" s="3"/>
      <c r="G2" s="3"/>
      <c r="H2" s="3"/>
      <c r="I2" s="5"/>
      <c r="J2" s="5"/>
      <c r="K2" s="6"/>
      <c r="L2" s="6"/>
      <c r="M2" s="7"/>
      <c r="N2" s="5"/>
      <c r="O2" s="52"/>
      <c r="P2" s="106"/>
    </row>
    <row r="3" spans="1:16" s="56" customFormat="1" ht="15" customHeight="1" thickBot="1" thickTop="1">
      <c r="A3" s="51"/>
      <c r="B3" s="53"/>
      <c r="C3" s="9" t="s">
        <v>1</v>
      </c>
      <c r="D3" s="10" t="s">
        <v>2</v>
      </c>
      <c r="E3" s="11" t="s">
        <v>3</v>
      </c>
      <c r="F3" s="16" t="s">
        <v>2</v>
      </c>
      <c r="G3" s="16" t="s">
        <v>4</v>
      </c>
      <c r="H3" s="16" t="s">
        <v>2</v>
      </c>
      <c r="I3" s="109" t="s">
        <v>5</v>
      </c>
      <c r="J3" s="16" t="s">
        <v>2</v>
      </c>
      <c r="K3" s="16" t="s">
        <v>6</v>
      </c>
      <c r="L3" s="16" t="s">
        <v>2</v>
      </c>
      <c r="M3" s="102" t="s">
        <v>7</v>
      </c>
      <c r="N3" s="11" t="s">
        <v>2</v>
      </c>
      <c r="O3" s="102" t="s">
        <v>52</v>
      </c>
      <c r="P3" s="11" t="s">
        <v>2</v>
      </c>
    </row>
    <row r="4" spans="1:16" s="56" customFormat="1" ht="15" customHeight="1" thickTop="1">
      <c r="A4" s="162" t="s">
        <v>9</v>
      </c>
      <c r="B4" s="24">
        <v>9817229200</v>
      </c>
      <c r="C4" s="22">
        <v>3465309390</v>
      </c>
      <c r="D4" s="74">
        <f aca="true" t="shared" si="0" ref="D4:D13">C4/B4</f>
        <v>0.352982427057932</v>
      </c>
      <c r="E4" s="75">
        <v>2039627</v>
      </c>
      <c r="F4" s="80">
        <f aca="true" t="shared" si="1" ref="F4:F13">E4/B4</f>
        <v>0.00020775994513808437</v>
      </c>
      <c r="G4" s="24">
        <v>3561418341</v>
      </c>
      <c r="H4" s="74">
        <f aca="true" t="shared" si="2" ref="H4:H13">G4/B4</f>
        <v>0.3627722515636082</v>
      </c>
      <c r="I4" s="24">
        <v>1232537366</v>
      </c>
      <c r="J4" s="71">
        <f aca="true" t="shared" si="3" ref="J4:J13">I4/B4</f>
        <v>0.12554839465294343</v>
      </c>
      <c r="K4" s="24">
        <v>65031233</v>
      </c>
      <c r="L4" s="71">
        <f aca="true" t="shared" si="4" ref="L4:L13">K4/B4</f>
        <v>0.006624194227837729</v>
      </c>
      <c r="M4" s="24">
        <v>119129660</v>
      </c>
      <c r="N4" s="71">
        <f aca="true" t="shared" si="5" ref="N4:N13">M4/B4</f>
        <v>0.01213475386721133</v>
      </c>
      <c r="O4" s="24"/>
      <c r="P4" s="71">
        <f>O4/B4</f>
        <v>0</v>
      </c>
    </row>
    <row r="5" spans="1:16" s="56" customFormat="1" ht="15" customHeight="1">
      <c r="A5" s="149" t="s">
        <v>10</v>
      </c>
      <c r="B5" s="13">
        <v>9932847157</v>
      </c>
      <c r="C5" s="88">
        <v>3444238117</v>
      </c>
      <c r="D5" s="74">
        <f t="shared" si="0"/>
        <v>0.3467523523275734</v>
      </c>
      <c r="E5" s="18">
        <v>2012260</v>
      </c>
      <c r="F5" s="80">
        <f t="shared" si="1"/>
        <v>0.00020258642544216488</v>
      </c>
      <c r="G5" s="81">
        <v>3546717646</v>
      </c>
      <c r="H5" s="74">
        <f t="shared" si="2"/>
        <v>0.3570695884009967</v>
      </c>
      <c r="I5" s="81">
        <v>1244440128</v>
      </c>
      <c r="J5" s="71">
        <f t="shared" si="3"/>
        <v>0.12528533947318446</v>
      </c>
      <c r="K5" s="73">
        <v>52629783</v>
      </c>
      <c r="L5" s="71">
        <f t="shared" si="4"/>
        <v>0.005298559634324997</v>
      </c>
      <c r="M5" s="73">
        <v>139153383</v>
      </c>
      <c r="N5" s="71">
        <f t="shared" si="5"/>
        <v>0.014009415508013138</v>
      </c>
      <c r="O5" s="73"/>
      <c r="P5" s="71">
        <f aca="true" t="shared" si="6" ref="P5:P13">O5/B5</f>
        <v>0</v>
      </c>
    </row>
    <row r="6" spans="1:16" s="56" customFormat="1" ht="15" customHeight="1">
      <c r="A6" s="149" t="s">
        <v>11</v>
      </c>
      <c r="B6" s="13">
        <v>10363528487</v>
      </c>
      <c r="C6" s="88">
        <v>3438552075</v>
      </c>
      <c r="D6" s="74">
        <f t="shared" si="0"/>
        <v>0.3317935661887084</v>
      </c>
      <c r="E6" s="18">
        <v>1970380</v>
      </c>
      <c r="F6" s="80">
        <f t="shared" si="1"/>
        <v>0.00019012636501859794</v>
      </c>
      <c r="G6" s="81">
        <v>3734859677</v>
      </c>
      <c r="H6" s="74">
        <f t="shared" si="2"/>
        <v>0.36038494820417627</v>
      </c>
      <c r="I6" s="81">
        <v>1643031880</v>
      </c>
      <c r="J6" s="71">
        <f t="shared" si="3"/>
        <v>0.15853981412421625</v>
      </c>
      <c r="K6" s="73">
        <v>112948226</v>
      </c>
      <c r="L6" s="71">
        <f t="shared" si="4"/>
        <v>0.010898626480515988</v>
      </c>
      <c r="M6" s="73">
        <v>203025286</v>
      </c>
      <c r="N6" s="71">
        <f t="shared" si="5"/>
        <v>0.019590363094449417</v>
      </c>
      <c r="O6" s="73"/>
      <c r="P6" s="71">
        <f t="shared" si="6"/>
        <v>0</v>
      </c>
    </row>
    <row r="7" spans="1:16" s="56" customFormat="1" ht="15" customHeight="1">
      <c r="A7" s="149" t="s">
        <v>41</v>
      </c>
      <c r="B7" s="13">
        <v>10656089127</v>
      </c>
      <c r="C7" s="88">
        <v>3512746111</v>
      </c>
      <c r="D7" s="74">
        <f t="shared" si="0"/>
        <v>0.3296468403308992</v>
      </c>
      <c r="E7" s="18">
        <v>2083824</v>
      </c>
      <c r="F7" s="80">
        <f t="shared" si="1"/>
        <v>0.00019555241844966225</v>
      </c>
      <c r="G7" s="81">
        <v>3780829513</v>
      </c>
      <c r="H7" s="74">
        <f t="shared" si="2"/>
        <v>0.3548046068252447</v>
      </c>
      <c r="I7" s="81">
        <v>1898635375</v>
      </c>
      <c r="J7" s="71">
        <f t="shared" si="3"/>
        <v>0.17817375139902958</v>
      </c>
      <c r="K7" s="73">
        <v>101011389</v>
      </c>
      <c r="L7" s="71">
        <f t="shared" si="4"/>
        <v>0.009479217731396514</v>
      </c>
      <c r="M7" s="73">
        <v>196240608</v>
      </c>
      <c r="N7" s="71">
        <f t="shared" si="5"/>
        <v>0.01841581894269004</v>
      </c>
      <c r="O7" s="73"/>
      <c r="P7" s="71">
        <f t="shared" si="6"/>
        <v>0</v>
      </c>
    </row>
    <row r="8" spans="1:16" s="56" customFormat="1" ht="15" customHeight="1">
      <c r="A8" s="149" t="s">
        <v>45</v>
      </c>
      <c r="B8" s="13">
        <v>11905612476</v>
      </c>
      <c r="C8" s="88">
        <v>3713543722</v>
      </c>
      <c r="D8" s="74">
        <f t="shared" si="0"/>
        <v>0.3119153869224258</v>
      </c>
      <c r="E8" s="18">
        <v>2014360</v>
      </c>
      <c r="F8" s="80">
        <f t="shared" si="1"/>
        <v>0.0001691941514189765</v>
      </c>
      <c r="G8" s="81">
        <v>3579550359</v>
      </c>
      <c r="H8" s="74">
        <f t="shared" si="2"/>
        <v>0.30066074855164804</v>
      </c>
      <c r="I8" s="81">
        <v>2451338295</v>
      </c>
      <c r="J8" s="71">
        <f t="shared" si="3"/>
        <v>0.20589770580401007</v>
      </c>
      <c r="K8" s="73">
        <v>475734154</v>
      </c>
      <c r="L8" s="71">
        <f t="shared" si="4"/>
        <v>0.03995881395929958</v>
      </c>
      <c r="M8" s="73">
        <v>208289582</v>
      </c>
      <c r="N8" s="71">
        <f t="shared" si="5"/>
        <v>0.017495074900168453</v>
      </c>
      <c r="O8" s="73"/>
      <c r="P8" s="71">
        <f t="shared" si="6"/>
        <v>0</v>
      </c>
    </row>
    <row r="9" spans="1:16" s="56" customFormat="1" ht="15" customHeight="1">
      <c r="A9" s="149" t="s">
        <v>48</v>
      </c>
      <c r="B9" s="13">
        <f>C9+E9+G9+I9+K9+M9+O9+I22+K22+M22+O22</f>
        <v>12503888755</v>
      </c>
      <c r="C9" s="88">
        <v>3706934346</v>
      </c>
      <c r="D9" s="74">
        <f t="shared" si="0"/>
        <v>0.29646251807204277</v>
      </c>
      <c r="E9" s="18">
        <v>1963541</v>
      </c>
      <c r="F9" s="80">
        <f t="shared" si="1"/>
        <v>0.00015703442652709366</v>
      </c>
      <c r="G9" s="81">
        <v>3402231326</v>
      </c>
      <c r="H9" s="74">
        <f t="shared" si="2"/>
        <v>0.2720938575720718</v>
      </c>
      <c r="I9" s="81">
        <v>2750477734</v>
      </c>
      <c r="J9" s="71">
        <f t="shared" si="3"/>
        <v>0.21996978603157766</v>
      </c>
      <c r="K9" s="73">
        <v>591954380</v>
      </c>
      <c r="L9" s="71">
        <f t="shared" si="4"/>
        <v>0.047341622402333985</v>
      </c>
      <c r="M9" s="73">
        <v>676596389</v>
      </c>
      <c r="N9" s="71">
        <f t="shared" si="5"/>
        <v>0.05411087720445734</v>
      </c>
      <c r="O9" s="73"/>
      <c r="P9" s="71">
        <f t="shared" si="6"/>
        <v>0</v>
      </c>
    </row>
    <row r="10" spans="1:16" s="56" customFormat="1" ht="15" customHeight="1">
      <c r="A10" s="149" t="s">
        <v>59</v>
      </c>
      <c r="B10" s="13">
        <f>C10+E10+G10+I10+K10+M10+O10+I23+K23+M23+O23</f>
        <v>13951112871</v>
      </c>
      <c r="C10" s="88">
        <v>3686312484</v>
      </c>
      <c r="D10" s="74">
        <f t="shared" si="0"/>
        <v>0.2642307117780325</v>
      </c>
      <c r="E10" s="18">
        <v>1974480</v>
      </c>
      <c r="F10" s="80">
        <f t="shared" si="1"/>
        <v>0.0001415284944116771</v>
      </c>
      <c r="G10" s="81">
        <v>3291215750</v>
      </c>
      <c r="H10" s="74">
        <f t="shared" si="2"/>
        <v>0.23591062450949044</v>
      </c>
      <c r="I10" s="81">
        <v>3187972881</v>
      </c>
      <c r="J10" s="71">
        <f t="shared" si="3"/>
        <v>0.22851029236719878</v>
      </c>
      <c r="K10" s="73">
        <v>622296683</v>
      </c>
      <c r="L10" s="71">
        <f t="shared" si="4"/>
        <v>0.044605522781882165</v>
      </c>
      <c r="M10" s="73">
        <v>1187432035</v>
      </c>
      <c r="N10" s="71">
        <f t="shared" si="5"/>
        <v>0.08511378597389889</v>
      </c>
      <c r="O10" s="73"/>
      <c r="P10" s="71">
        <f t="shared" si="6"/>
        <v>0</v>
      </c>
    </row>
    <row r="11" spans="1:16" s="56" customFormat="1" ht="15" customHeight="1">
      <c r="A11" s="149" t="s">
        <v>57</v>
      </c>
      <c r="B11" s="13">
        <f>C11+E11+G11+I11+K11+M11+O11+I24+K24+M24+O24</f>
        <v>13606876093</v>
      </c>
      <c r="C11" s="88">
        <v>3096722786</v>
      </c>
      <c r="D11" s="74">
        <f t="shared" si="0"/>
        <v>0.22758513892789073</v>
      </c>
      <c r="E11" s="18">
        <v>1767980</v>
      </c>
      <c r="F11" s="80">
        <f t="shared" si="1"/>
        <v>0.00012993283600998834</v>
      </c>
      <c r="G11" s="81">
        <v>3397058205</v>
      </c>
      <c r="H11" s="74">
        <f t="shared" si="2"/>
        <v>0.2496574659592588</v>
      </c>
      <c r="I11" s="81">
        <v>887599436</v>
      </c>
      <c r="J11" s="71">
        <f t="shared" si="3"/>
        <v>0.0652316835939016</v>
      </c>
      <c r="K11" s="73">
        <v>636788123</v>
      </c>
      <c r="L11" s="71">
        <f t="shared" si="4"/>
        <v>0.04679899476174351</v>
      </c>
      <c r="M11" s="73">
        <v>1491202954</v>
      </c>
      <c r="N11" s="71">
        <f t="shared" si="5"/>
        <v>0.10959186692139741</v>
      </c>
      <c r="O11" s="73">
        <v>2238924759</v>
      </c>
      <c r="P11" s="71">
        <f t="shared" si="6"/>
        <v>0.16454362806697456</v>
      </c>
    </row>
    <row r="12" spans="1:16" s="56" customFormat="1" ht="15" customHeight="1">
      <c r="A12" s="149" t="s">
        <v>80</v>
      </c>
      <c r="B12" s="13">
        <f>C12+E12+G12+I12+K12+M12+O12+I25+K25+M25+O25</f>
        <v>14036130200</v>
      </c>
      <c r="C12" s="88">
        <v>3140558866</v>
      </c>
      <c r="D12" s="74">
        <f t="shared" si="0"/>
        <v>0.2237481999133921</v>
      </c>
      <c r="E12" s="18">
        <v>1819880</v>
      </c>
      <c r="F12" s="80">
        <f t="shared" si="1"/>
        <v>0.00012965681951283126</v>
      </c>
      <c r="G12" s="81">
        <v>3787878615</v>
      </c>
      <c r="H12" s="74">
        <f t="shared" si="2"/>
        <v>0.2698663065265667</v>
      </c>
      <c r="I12" s="81">
        <v>430698430</v>
      </c>
      <c r="J12" s="71">
        <f t="shared" si="3"/>
        <v>0.030684983956617902</v>
      </c>
      <c r="K12" s="73">
        <v>668615231</v>
      </c>
      <c r="L12" s="71">
        <f t="shared" si="4"/>
        <v>0.04763529701370254</v>
      </c>
      <c r="M12" s="73">
        <v>1749053175</v>
      </c>
      <c r="N12" s="71">
        <f t="shared" si="5"/>
        <v>0.12461078303477122</v>
      </c>
      <c r="O12" s="73">
        <v>2711177350</v>
      </c>
      <c r="P12" s="71">
        <f t="shared" si="6"/>
        <v>0.19315703911039525</v>
      </c>
    </row>
    <row r="13" spans="1:16" s="56" customFormat="1" ht="15" customHeight="1">
      <c r="A13" s="149" t="s">
        <v>79</v>
      </c>
      <c r="B13" s="13">
        <f>C13+E13+G13+I13+K13+M13+O13+I26+K26+M26+O26</f>
        <v>15968304000</v>
      </c>
      <c r="C13" s="88">
        <v>4521600000</v>
      </c>
      <c r="D13" s="74">
        <f t="shared" si="0"/>
        <v>0.28316094182575685</v>
      </c>
      <c r="E13" s="18">
        <v>2120000</v>
      </c>
      <c r="F13" s="80">
        <f t="shared" si="1"/>
        <v>0.00013276300350995322</v>
      </c>
      <c r="G13" s="81">
        <v>4115027000</v>
      </c>
      <c r="H13" s="74">
        <f t="shared" si="2"/>
        <v>0.25769969058705294</v>
      </c>
      <c r="I13" s="81">
        <v>409364000</v>
      </c>
      <c r="J13" s="71">
        <f t="shared" si="3"/>
        <v>0.02563603498530589</v>
      </c>
      <c r="K13" s="73">
        <v>845547000</v>
      </c>
      <c r="L13" s="71">
        <f t="shared" si="4"/>
        <v>0.05295158458907095</v>
      </c>
      <c r="M13" s="73">
        <v>1821118000</v>
      </c>
      <c r="N13" s="71">
        <f t="shared" si="5"/>
        <v>0.11404579972926367</v>
      </c>
      <c r="O13" s="73">
        <v>2952009000</v>
      </c>
      <c r="P13" s="71">
        <f t="shared" si="6"/>
        <v>0.18486678359830824</v>
      </c>
    </row>
    <row r="14" spans="1:20" s="56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117"/>
      <c r="O14" s="57"/>
      <c r="P14" s="62"/>
      <c r="Q14" s="57"/>
      <c r="R14" s="62"/>
      <c r="S14" s="57"/>
      <c r="T14" s="62"/>
    </row>
    <row r="15" spans="1:20" s="56" customFormat="1" ht="15" customHeight="1" thickBot="1">
      <c r="A15" s="120"/>
      <c r="B15" s="24"/>
      <c r="C15" s="57"/>
      <c r="D15" s="62"/>
      <c r="E15" s="85"/>
      <c r="H15" s="89"/>
      <c r="I15" s="5"/>
      <c r="J15" s="5"/>
      <c r="K15" s="6"/>
      <c r="L15" s="8"/>
      <c r="M15" s="7"/>
      <c r="N15" s="90"/>
      <c r="O15" s="6"/>
      <c r="P15" s="110"/>
      <c r="Q15" s="57"/>
      <c r="R15" s="62"/>
      <c r="S15" s="57"/>
      <c r="T15" s="62"/>
    </row>
    <row r="16" spans="1:20" s="56" customFormat="1" ht="15" customHeight="1" thickBot="1" thickTop="1">
      <c r="A16" s="120"/>
      <c r="B16" s="24"/>
      <c r="C16" s="57"/>
      <c r="D16" s="62"/>
      <c r="I16" s="58" t="s">
        <v>24</v>
      </c>
      <c r="J16" s="11" t="s">
        <v>2</v>
      </c>
      <c r="K16" s="10" t="s">
        <v>8</v>
      </c>
      <c r="L16" s="11" t="s">
        <v>2</v>
      </c>
      <c r="M16" s="16" t="s">
        <v>31</v>
      </c>
      <c r="N16" s="11" t="s">
        <v>2</v>
      </c>
      <c r="O16" s="59" t="s">
        <v>25</v>
      </c>
      <c r="P16" s="11" t="s">
        <v>2</v>
      </c>
      <c r="Q16" s="57"/>
      <c r="R16" s="62"/>
      <c r="S16" s="57"/>
      <c r="T16" s="62"/>
    </row>
    <row r="17" spans="1:20" s="56" customFormat="1" ht="15" customHeight="1" thickTop="1">
      <c r="A17" s="120"/>
      <c r="B17" s="24"/>
      <c r="C17" s="57"/>
      <c r="D17" s="62"/>
      <c r="H17" s="105">
        <v>2001</v>
      </c>
      <c r="I17" s="69">
        <v>0</v>
      </c>
      <c r="J17" s="70">
        <f aca="true" t="shared" si="7" ref="J17:J26">I17/B4</f>
        <v>0</v>
      </c>
      <c r="K17" s="24">
        <v>1327400196</v>
      </c>
      <c r="L17" s="71">
        <f aca="true" t="shared" si="8" ref="L17:L26">K17/B4</f>
        <v>0.13521128711143873</v>
      </c>
      <c r="M17" s="24">
        <v>0</v>
      </c>
      <c r="N17" s="71">
        <f aca="true" t="shared" si="9" ref="N17:N26">M17/B4</f>
        <v>0</v>
      </c>
      <c r="O17" s="24">
        <v>44363387</v>
      </c>
      <c r="P17" s="71">
        <f aca="true" t="shared" si="10" ref="P17:P26">O17/B4</f>
        <v>0.004518931573890523</v>
      </c>
      <c r="Q17" s="57"/>
      <c r="R17" s="62"/>
      <c r="S17" s="57"/>
      <c r="T17" s="62"/>
    </row>
    <row r="18" spans="1:20" s="56" customFormat="1" ht="15" customHeight="1">
      <c r="A18" s="120"/>
      <c r="B18" s="24"/>
      <c r="C18" s="57"/>
      <c r="D18" s="62"/>
      <c r="H18" s="105">
        <v>2002</v>
      </c>
      <c r="I18" s="61">
        <v>0</v>
      </c>
      <c r="J18" s="72">
        <f t="shared" si="7"/>
        <v>0</v>
      </c>
      <c r="K18" s="73">
        <v>1474830535</v>
      </c>
      <c r="L18" s="71">
        <f t="shared" si="8"/>
        <v>0.14848013985201</v>
      </c>
      <c r="M18" s="73">
        <v>0</v>
      </c>
      <c r="N18" s="71">
        <f t="shared" si="9"/>
        <v>0</v>
      </c>
      <c r="O18" s="73">
        <v>28830305</v>
      </c>
      <c r="P18" s="71">
        <f t="shared" si="10"/>
        <v>0.0029025217587972598</v>
      </c>
      <c r="Q18" s="57"/>
      <c r="R18" s="62"/>
      <c r="S18" s="57"/>
      <c r="T18" s="62"/>
    </row>
    <row r="19" spans="1:20" s="56" customFormat="1" ht="15" customHeight="1">
      <c r="A19" s="120"/>
      <c r="B19" s="24"/>
      <c r="C19" s="57"/>
      <c r="D19" s="62"/>
      <c r="H19" s="105">
        <v>2003</v>
      </c>
      <c r="I19" s="61">
        <v>0</v>
      </c>
      <c r="J19" s="72">
        <f t="shared" si="7"/>
        <v>0</v>
      </c>
      <c r="K19" s="73">
        <v>1211943691</v>
      </c>
      <c r="L19" s="71">
        <f t="shared" si="8"/>
        <v>0.1169431523752032</v>
      </c>
      <c r="M19" s="73">
        <v>0</v>
      </c>
      <c r="N19" s="71">
        <f t="shared" si="9"/>
        <v>0</v>
      </c>
      <c r="O19" s="73">
        <v>17197272</v>
      </c>
      <c r="P19" s="71">
        <f t="shared" si="10"/>
        <v>0.0016594031677118696</v>
      </c>
      <c r="Q19" s="57"/>
      <c r="R19" s="62"/>
      <c r="S19" s="57"/>
      <c r="T19" s="62"/>
    </row>
    <row r="20" spans="1:20" s="56" customFormat="1" ht="15" customHeight="1">
      <c r="A20" s="120"/>
      <c r="B20" s="24"/>
      <c r="C20" s="57"/>
      <c r="D20" s="62"/>
      <c r="H20" s="105">
        <v>2004</v>
      </c>
      <c r="I20" s="61">
        <v>0</v>
      </c>
      <c r="J20" s="72">
        <f t="shared" si="7"/>
        <v>0</v>
      </c>
      <c r="K20" s="73">
        <v>1146237887</v>
      </c>
      <c r="L20" s="71">
        <f t="shared" si="8"/>
        <v>0.10756646958739349</v>
      </c>
      <c r="M20" s="73">
        <v>0</v>
      </c>
      <c r="N20" s="71">
        <f t="shared" si="9"/>
        <v>0</v>
      </c>
      <c r="O20" s="73">
        <v>0</v>
      </c>
      <c r="P20" s="71">
        <f t="shared" si="10"/>
        <v>0</v>
      </c>
      <c r="Q20" s="57"/>
      <c r="R20" s="62"/>
      <c r="S20" s="57"/>
      <c r="T20" s="62"/>
    </row>
    <row r="21" spans="1:20" s="56" customFormat="1" ht="15" customHeight="1">
      <c r="A21" s="120"/>
      <c r="B21" s="24"/>
      <c r="C21" s="57"/>
      <c r="D21" s="62"/>
      <c r="E21" s="24"/>
      <c r="H21" s="105">
        <v>2005</v>
      </c>
      <c r="I21" s="61">
        <v>0</v>
      </c>
      <c r="J21" s="72">
        <f t="shared" si="7"/>
        <v>0</v>
      </c>
      <c r="K21" s="73">
        <v>1462207077</v>
      </c>
      <c r="L21" s="71">
        <f t="shared" si="8"/>
        <v>0.12281661946813731</v>
      </c>
      <c r="M21" s="73">
        <v>0</v>
      </c>
      <c r="N21" s="71">
        <f t="shared" si="9"/>
        <v>0</v>
      </c>
      <c r="O21" s="73">
        <v>12934927</v>
      </c>
      <c r="P21" s="71">
        <f t="shared" si="10"/>
        <v>0.0010864562428917412</v>
      </c>
      <c r="Q21" s="57"/>
      <c r="R21" s="62"/>
      <c r="S21" s="57"/>
      <c r="T21" s="62"/>
    </row>
    <row r="22" spans="1:20" s="56" customFormat="1" ht="15" customHeight="1">
      <c r="A22" s="120"/>
      <c r="B22" s="24"/>
      <c r="C22" s="57"/>
      <c r="D22" s="62"/>
      <c r="E22" s="24"/>
      <c r="H22" s="105">
        <v>2006</v>
      </c>
      <c r="I22" s="61">
        <v>0</v>
      </c>
      <c r="J22" s="72">
        <f t="shared" si="7"/>
        <v>0</v>
      </c>
      <c r="K22" s="73">
        <v>1362451988</v>
      </c>
      <c r="L22" s="71">
        <f t="shared" si="8"/>
        <v>0.10896226083706868</v>
      </c>
      <c r="M22" s="73">
        <v>0</v>
      </c>
      <c r="N22" s="71">
        <f t="shared" si="9"/>
        <v>0</v>
      </c>
      <c r="O22" s="73">
        <v>11279051</v>
      </c>
      <c r="P22" s="71">
        <f t="shared" si="10"/>
        <v>0.0009020434539206679</v>
      </c>
      <c r="Q22" s="57"/>
      <c r="R22" s="62"/>
      <c r="S22" s="57"/>
      <c r="T22" s="62"/>
    </row>
    <row r="23" spans="1:20" s="56" customFormat="1" ht="15" customHeight="1">
      <c r="A23" s="120"/>
      <c r="B23" s="24"/>
      <c r="C23" s="57"/>
      <c r="D23" s="62"/>
      <c r="E23" s="24"/>
      <c r="H23" s="105">
        <v>2007</v>
      </c>
      <c r="I23" s="61">
        <v>0</v>
      </c>
      <c r="J23" s="72">
        <f t="shared" si="7"/>
        <v>0</v>
      </c>
      <c r="K23" s="73">
        <v>1961306000</v>
      </c>
      <c r="L23" s="71">
        <f t="shared" si="8"/>
        <v>0.14058419698380778</v>
      </c>
      <c r="M23" s="73">
        <v>0</v>
      </c>
      <c r="N23" s="71">
        <f t="shared" si="9"/>
        <v>0</v>
      </c>
      <c r="O23" s="73">
        <v>12602558</v>
      </c>
      <c r="P23" s="71">
        <f t="shared" si="10"/>
        <v>0.0009033371112778233</v>
      </c>
      <c r="Q23" s="57"/>
      <c r="R23" s="62"/>
      <c r="S23" s="57"/>
      <c r="T23" s="62"/>
    </row>
    <row r="24" spans="1:20" s="56" customFormat="1" ht="15" customHeight="1">
      <c r="A24" s="120"/>
      <c r="B24" s="24"/>
      <c r="C24" s="57"/>
      <c r="D24" s="62"/>
      <c r="E24" s="24"/>
      <c r="H24" s="105">
        <v>2008</v>
      </c>
      <c r="I24" s="61">
        <v>0</v>
      </c>
      <c r="J24" s="72">
        <f t="shared" si="7"/>
        <v>0</v>
      </c>
      <c r="K24" s="73">
        <v>1840626061</v>
      </c>
      <c r="L24" s="71">
        <f t="shared" si="8"/>
        <v>0.13527175880927603</v>
      </c>
      <c r="M24" s="73">
        <v>0</v>
      </c>
      <c r="N24" s="71">
        <f t="shared" si="9"/>
        <v>0</v>
      </c>
      <c r="O24" s="73">
        <v>16185789</v>
      </c>
      <c r="P24" s="71">
        <f t="shared" si="10"/>
        <v>0.0011895301235473666</v>
      </c>
      <c r="Q24" s="57"/>
      <c r="R24" s="62"/>
      <c r="S24" s="57"/>
      <c r="T24" s="62"/>
    </row>
    <row r="25" spans="1:20" s="56" customFormat="1" ht="15" customHeight="1">
      <c r="A25" s="120"/>
      <c r="B25" s="24"/>
      <c r="C25" s="57"/>
      <c r="D25" s="62"/>
      <c r="E25" s="24"/>
      <c r="H25" s="105">
        <v>2009</v>
      </c>
      <c r="I25" s="61">
        <v>0</v>
      </c>
      <c r="J25" s="72">
        <f t="shared" si="7"/>
        <v>0</v>
      </c>
      <c r="K25" s="73">
        <v>1516604416</v>
      </c>
      <c r="L25" s="71">
        <f t="shared" si="8"/>
        <v>0.10805003903426316</v>
      </c>
      <c r="M25" s="73">
        <v>0</v>
      </c>
      <c r="N25" s="71">
        <f t="shared" si="9"/>
        <v>0</v>
      </c>
      <c r="O25" s="73">
        <v>29724237</v>
      </c>
      <c r="P25" s="71">
        <f t="shared" si="10"/>
        <v>0.0021176945907783046</v>
      </c>
      <c r="Q25" s="57"/>
      <c r="R25" s="62"/>
      <c r="S25" s="57"/>
      <c r="T25" s="62"/>
    </row>
    <row r="26" spans="1:20" s="56" customFormat="1" ht="15" customHeight="1">
      <c r="A26" s="120"/>
      <c r="B26" s="24"/>
      <c r="C26" s="57"/>
      <c r="D26" s="62"/>
      <c r="E26" s="24"/>
      <c r="H26" s="105">
        <v>2010</v>
      </c>
      <c r="I26" s="61">
        <v>0</v>
      </c>
      <c r="J26" s="72">
        <f t="shared" si="7"/>
        <v>0</v>
      </c>
      <c r="K26" s="73">
        <v>1185503000</v>
      </c>
      <c r="L26" s="71">
        <f t="shared" si="8"/>
        <v>0.07424100893870758</v>
      </c>
      <c r="M26" s="73">
        <v>0</v>
      </c>
      <c r="N26" s="71">
        <f t="shared" si="9"/>
        <v>0</v>
      </c>
      <c r="O26" s="73">
        <v>116016000</v>
      </c>
      <c r="P26" s="71">
        <f t="shared" si="10"/>
        <v>0.0072653927430239304</v>
      </c>
      <c r="Q26" s="57"/>
      <c r="R26" s="62"/>
      <c r="S26" s="57"/>
      <c r="T26" s="62"/>
    </row>
    <row r="27" spans="1:6" s="56" customFormat="1" ht="15" customHeight="1">
      <c r="A27" s="178"/>
      <c r="F27" s="105"/>
    </row>
    <row r="28" spans="1:16" s="56" customFormat="1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5"/>
      <c r="J28" s="5"/>
      <c r="K28" s="7"/>
      <c r="L28" s="7"/>
      <c r="M28" s="7"/>
      <c r="N28" s="8"/>
      <c r="O28" s="52"/>
      <c r="P28" s="106"/>
    </row>
    <row r="29" spans="1:16" s="56" customFormat="1" ht="15" customHeight="1" thickBot="1" thickTop="1">
      <c r="A29" s="51"/>
      <c r="B29" s="91"/>
      <c r="C29" s="9" t="s">
        <v>13</v>
      </c>
      <c r="D29" s="11" t="s">
        <v>2</v>
      </c>
      <c r="E29" s="10" t="s">
        <v>14</v>
      </c>
      <c r="F29" s="11" t="s">
        <v>2</v>
      </c>
      <c r="G29" s="10" t="s">
        <v>15</v>
      </c>
      <c r="H29" s="11" t="s">
        <v>2</v>
      </c>
      <c r="I29" s="10" t="s">
        <v>16</v>
      </c>
      <c r="J29" s="11" t="s">
        <v>2</v>
      </c>
      <c r="K29" s="108" t="s">
        <v>17</v>
      </c>
      <c r="L29" s="11" t="s">
        <v>2</v>
      </c>
      <c r="M29" s="55" t="s">
        <v>18</v>
      </c>
      <c r="N29" s="11" t="s">
        <v>2</v>
      </c>
      <c r="O29" s="55" t="s">
        <v>77</v>
      </c>
      <c r="P29" s="11" t="s">
        <v>2</v>
      </c>
    </row>
    <row r="30" spans="1:16" s="56" customFormat="1" ht="15" customHeight="1" thickTop="1">
      <c r="A30" s="164" t="s">
        <v>9</v>
      </c>
      <c r="B30" s="24">
        <v>10546053356</v>
      </c>
      <c r="C30" s="22">
        <v>292458759</v>
      </c>
      <c r="D30" s="71">
        <f aca="true" t="shared" si="11" ref="D30:D39">C30/B30</f>
        <v>0.027731583477492126</v>
      </c>
      <c r="E30" s="24">
        <v>6087698741</v>
      </c>
      <c r="F30" s="60">
        <f aca="true" t="shared" si="12" ref="F30:F39">E30/B30</f>
        <v>0.5772489987959815</v>
      </c>
      <c r="G30" s="24">
        <v>2808622605</v>
      </c>
      <c r="H30" s="60">
        <f aca="true" t="shared" si="13" ref="H30:H39">G30/B30</f>
        <v>0.2663197795601974</v>
      </c>
      <c r="I30" s="24">
        <v>468897925</v>
      </c>
      <c r="J30" s="71">
        <f aca="true" t="shared" si="14" ref="J30:J39">I30/B30</f>
        <v>0.04446193368946198</v>
      </c>
      <c r="K30" s="24">
        <v>93862554</v>
      </c>
      <c r="L30" s="71">
        <f aca="true" t="shared" si="15" ref="L30:L39">K30/B30</f>
        <v>0.008900254041157346</v>
      </c>
      <c r="M30" s="24">
        <v>22697989</v>
      </c>
      <c r="N30" s="71">
        <f aca="true" t="shared" si="16" ref="N30:N39">M30/B30</f>
        <v>0.0021522732944534518</v>
      </c>
      <c r="O30" s="24"/>
      <c r="P30" s="71"/>
    </row>
    <row r="31" spans="1:16" s="56" customFormat="1" ht="15" customHeight="1">
      <c r="A31" s="149" t="s">
        <v>10</v>
      </c>
      <c r="B31" s="73">
        <v>10638436488</v>
      </c>
      <c r="C31" s="88">
        <v>279668843</v>
      </c>
      <c r="D31" s="71">
        <f t="shared" si="11"/>
        <v>0.026288528705835895</v>
      </c>
      <c r="E31" s="73">
        <v>5911713532</v>
      </c>
      <c r="F31" s="60">
        <f t="shared" si="12"/>
        <v>0.5556938313885058</v>
      </c>
      <c r="G31" s="73">
        <v>3116857339</v>
      </c>
      <c r="H31" s="60">
        <f t="shared" si="13"/>
        <v>0.29298077236403763</v>
      </c>
      <c r="I31" s="73">
        <v>484440632</v>
      </c>
      <c r="J31" s="71">
        <f t="shared" si="14"/>
        <v>0.045536826068985035</v>
      </c>
      <c r="K31" s="73">
        <v>90226024</v>
      </c>
      <c r="L31" s="71">
        <f t="shared" si="15"/>
        <v>0.00848113574788679</v>
      </c>
      <c r="M31" s="73">
        <v>12690590</v>
      </c>
      <c r="N31" s="71">
        <f t="shared" si="16"/>
        <v>0.001192899916666777</v>
      </c>
      <c r="O31" s="73"/>
      <c r="P31" s="71"/>
    </row>
    <row r="32" spans="1:16" s="56" customFormat="1" ht="15" customHeight="1">
      <c r="A32" s="149" t="s">
        <v>11</v>
      </c>
      <c r="B32" s="73">
        <v>11410667818</v>
      </c>
      <c r="C32" s="88">
        <v>279095398</v>
      </c>
      <c r="D32" s="71">
        <f t="shared" si="11"/>
        <v>0.02445916421821824</v>
      </c>
      <c r="E32" s="73">
        <v>6777736971</v>
      </c>
      <c r="F32" s="60">
        <f t="shared" si="12"/>
        <v>0.5939824977034486</v>
      </c>
      <c r="G32" s="73">
        <v>2844043719</v>
      </c>
      <c r="H32" s="80">
        <f t="shared" si="13"/>
        <v>0.24924428301326965</v>
      </c>
      <c r="I32" s="81">
        <v>571340001</v>
      </c>
      <c r="J32" s="71">
        <f t="shared" si="14"/>
        <v>0.05007068912292124</v>
      </c>
      <c r="K32" s="73">
        <v>207884400</v>
      </c>
      <c r="L32" s="71">
        <f t="shared" si="15"/>
        <v>0.018218425364383</v>
      </c>
      <c r="M32" s="73">
        <v>13617418</v>
      </c>
      <c r="N32" s="71">
        <f t="shared" si="16"/>
        <v>0.001193393604756324</v>
      </c>
      <c r="O32" s="73"/>
      <c r="P32" s="71"/>
    </row>
    <row r="33" spans="1:16" s="56" customFormat="1" ht="15" customHeight="1">
      <c r="A33" s="149" t="s">
        <v>41</v>
      </c>
      <c r="B33" s="73">
        <v>12037079291</v>
      </c>
      <c r="C33" s="88">
        <v>281835545</v>
      </c>
      <c r="D33" s="71">
        <f t="shared" si="11"/>
        <v>0.02341394770164267</v>
      </c>
      <c r="E33" s="73">
        <v>7166298903</v>
      </c>
      <c r="F33" s="80">
        <f t="shared" si="12"/>
        <v>0.5953519728293364</v>
      </c>
      <c r="G33" s="81">
        <v>2618804935</v>
      </c>
      <c r="H33" s="80">
        <f t="shared" si="13"/>
        <v>0.21756149242599518</v>
      </c>
      <c r="I33" s="81">
        <v>680486465</v>
      </c>
      <c r="J33" s="71">
        <f t="shared" si="14"/>
        <v>0.05653252325992342</v>
      </c>
      <c r="K33" s="73">
        <v>220241891</v>
      </c>
      <c r="L33" s="71">
        <f t="shared" si="15"/>
        <v>0.018296954408589184</v>
      </c>
      <c r="M33" s="73">
        <v>14562164</v>
      </c>
      <c r="N33" s="71">
        <f t="shared" si="16"/>
        <v>0.0012097755317511266</v>
      </c>
      <c r="O33" s="73"/>
      <c r="P33" s="71"/>
    </row>
    <row r="34" spans="1:16" s="56" customFormat="1" ht="15" customHeight="1">
      <c r="A34" s="149" t="s">
        <v>45</v>
      </c>
      <c r="B34" s="73">
        <v>13372902307</v>
      </c>
      <c r="C34" s="88">
        <v>264656628</v>
      </c>
      <c r="D34" s="71">
        <f t="shared" si="11"/>
        <v>0.019790515321529447</v>
      </c>
      <c r="E34" s="73">
        <v>7964915151</v>
      </c>
      <c r="F34" s="80">
        <f t="shared" si="12"/>
        <v>0.5956010870453149</v>
      </c>
      <c r="G34" s="81">
        <v>2732097857</v>
      </c>
      <c r="H34" s="80">
        <f t="shared" si="13"/>
        <v>0.20430104058786797</v>
      </c>
      <c r="I34" s="81">
        <v>752034767</v>
      </c>
      <c r="J34" s="71">
        <f t="shared" si="14"/>
        <v>0.05623571830075735</v>
      </c>
      <c r="K34" s="73">
        <v>235858739</v>
      </c>
      <c r="L34" s="71">
        <f t="shared" si="15"/>
        <v>0.017637064384785087</v>
      </c>
      <c r="M34" s="73">
        <v>13568540</v>
      </c>
      <c r="N34" s="71">
        <f t="shared" si="16"/>
        <v>0.0010146294116646312</v>
      </c>
      <c r="O34" s="73"/>
      <c r="P34" s="71"/>
    </row>
    <row r="35" spans="1:16" s="56" customFormat="1" ht="15" customHeight="1">
      <c r="A35" s="149" t="s">
        <v>48</v>
      </c>
      <c r="B35" s="73">
        <f>C35+E35+G35+I35+K35+M35+O35+G48+I48+K48+M48</f>
        <v>14064628941</v>
      </c>
      <c r="C35" s="88">
        <v>249611967</v>
      </c>
      <c r="D35" s="71">
        <f t="shared" si="11"/>
        <v>0.017747497502216544</v>
      </c>
      <c r="E35" s="73">
        <v>8347893949</v>
      </c>
      <c r="F35" s="80">
        <f t="shared" si="12"/>
        <v>0.5935381576022198</v>
      </c>
      <c r="G35" s="81">
        <v>2510577610</v>
      </c>
      <c r="H35" s="80">
        <f t="shared" si="13"/>
        <v>0.17850293957499153</v>
      </c>
      <c r="I35" s="81">
        <v>732504889</v>
      </c>
      <c r="J35" s="71">
        <f t="shared" si="14"/>
        <v>0.05208135188441869</v>
      </c>
      <c r="K35" s="73">
        <v>729719735</v>
      </c>
      <c r="L35" s="71">
        <f t="shared" si="15"/>
        <v>0.05188332646820021</v>
      </c>
      <c r="M35" s="73">
        <v>15064945</v>
      </c>
      <c r="N35" s="71">
        <f t="shared" si="16"/>
        <v>0.0010711228190374766</v>
      </c>
      <c r="O35" s="73"/>
      <c r="P35" s="71"/>
    </row>
    <row r="36" spans="1:16" s="56" customFormat="1" ht="15" customHeight="1">
      <c r="A36" s="149" t="s">
        <v>59</v>
      </c>
      <c r="B36" s="73">
        <f>C36+E36+G36+I36+K36+M36+O36+G49+I49+K49+M49</f>
        <v>15216487156</v>
      </c>
      <c r="C36" s="88">
        <v>275646091</v>
      </c>
      <c r="D36" s="71">
        <f t="shared" si="11"/>
        <v>0.01811496228886903</v>
      </c>
      <c r="E36" s="73">
        <v>8915212119</v>
      </c>
      <c r="F36" s="80">
        <f t="shared" si="12"/>
        <v>0.5858916074124672</v>
      </c>
      <c r="G36" s="81">
        <v>2411864966</v>
      </c>
      <c r="H36" s="80">
        <f t="shared" si="13"/>
        <v>0.1585034010329368</v>
      </c>
      <c r="I36" s="81">
        <v>690561138</v>
      </c>
      <c r="J36" s="71">
        <f t="shared" si="14"/>
        <v>0.045382428343699904</v>
      </c>
      <c r="K36" s="73">
        <v>1257466146</v>
      </c>
      <c r="L36" s="71">
        <f t="shared" si="15"/>
        <v>0.08263839959304731</v>
      </c>
      <c r="M36" s="73">
        <v>18630611</v>
      </c>
      <c r="N36" s="71">
        <f t="shared" si="16"/>
        <v>0.0012243700407983968</v>
      </c>
      <c r="O36" s="73"/>
      <c r="P36" s="71"/>
    </row>
    <row r="37" spans="1:16" s="56" customFormat="1" ht="15" customHeight="1">
      <c r="A37" s="149" t="s">
        <v>57</v>
      </c>
      <c r="B37" s="73">
        <f>C37+E37+G37+I37+K37+M37+O37+G50+I50+K50+M50</f>
        <v>14759469645</v>
      </c>
      <c r="C37" s="88">
        <v>285805404</v>
      </c>
      <c r="D37" s="71">
        <f t="shared" si="11"/>
        <v>0.019364205548999588</v>
      </c>
      <c r="E37" s="73">
        <v>9067813745</v>
      </c>
      <c r="F37" s="80">
        <f t="shared" si="12"/>
        <v>0.6143726003103277</v>
      </c>
      <c r="G37" s="81">
        <v>349200487</v>
      </c>
      <c r="H37" s="80">
        <f t="shared" si="13"/>
        <v>0.02365941970809887</v>
      </c>
      <c r="I37" s="81">
        <v>595462246</v>
      </c>
      <c r="J37" s="71">
        <f t="shared" si="14"/>
        <v>0.040344420248306284</v>
      </c>
      <c r="K37" s="73">
        <v>1533954225</v>
      </c>
      <c r="L37" s="71">
        <f t="shared" si="15"/>
        <v>0.10393017241779083</v>
      </c>
      <c r="M37" s="73">
        <v>59777376</v>
      </c>
      <c r="N37" s="71">
        <f t="shared" si="16"/>
        <v>0.004050103251525065</v>
      </c>
      <c r="O37" s="73">
        <v>1567800193</v>
      </c>
      <c r="P37" s="71">
        <f>O37/B37</f>
        <v>0.10622334207863063</v>
      </c>
    </row>
    <row r="38" spans="1:16" s="56" customFormat="1" ht="15" customHeight="1">
      <c r="A38" s="149" t="s">
        <v>80</v>
      </c>
      <c r="B38" s="73">
        <f>C38+E38+G38+I38+K38+M38+O38+G51+I51+K51+M51</f>
        <v>15188723752</v>
      </c>
      <c r="C38" s="88">
        <v>360594265</v>
      </c>
      <c r="D38" s="71">
        <f t="shared" si="11"/>
        <v>0.023740919308807507</v>
      </c>
      <c r="E38" s="73">
        <v>9624540838</v>
      </c>
      <c r="F38" s="80">
        <f t="shared" si="12"/>
        <v>0.6336635648358983</v>
      </c>
      <c r="G38" s="81">
        <v>71957137</v>
      </c>
      <c r="H38" s="80">
        <f t="shared" si="13"/>
        <v>0.004737536752587585</v>
      </c>
      <c r="I38" s="81">
        <v>566090898</v>
      </c>
      <c r="J38" s="71">
        <f t="shared" si="14"/>
        <v>0.03727047165009233</v>
      </c>
      <c r="K38" s="73">
        <v>1572345966</v>
      </c>
      <c r="L38" s="71">
        <f t="shared" si="15"/>
        <v>0.10352061118979525</v>
      </c>
      <c r="M38" s="73">
        <v>93561018</v>
      </c>
      <c r="N38" s="71">
        <f t="shared" si="16"/>
        <v>0.0061598999051964585</v>
      </c>
      <c r="O38" s="73">
        <v>1728265936</v>
      </c>
      <c r="P38" s="71">
        <f>O38/B38</f>
        <v>0.11378611950674446</v>
      </c>
    </row>
    <row r="39" spans="1:16" s="56" customFormat="1" ht="15" customHeight="1">
      <c r="A39" s="149" t="s">
        <v>85</v>
      </c>
      <c r="B39" s="73">
        <f>C39+E39+G39+I39+K39+M39+O39+G52+I52+K52+M52+O52</f>
        <v>15968304000</v>
      </c>
      <c r="C39" s="88">
        <v>356443000</v>
      </c>
      <c r="D39" s="71">
        <f t="shared" si="11"/>
        <v>0.022321907198159553</v>
      </c>
      <c r="E39" s="73">
        <v>11042843000</v>
      </c>
      <c r="F39" s="80">
        <f t="shared" si="12"/>
        <v>0.6915476433815388</v>
      </c>
      <c r="G39" s="81">
        <v>50200000</v>
      </c>
      <c r="H39" s="80">
        <f t="shared" si="13"/>
        <v>0.0031437277246224773</v>
      </c>
      <c r="I39" s="81">
        <v>691024000</v>
      </c>
      <c r="J39" s="71">
        <f t="shared" si="14"/>
        <v>0.043274727234651846</v>
      </c>
      <c r="K39" s="73">
        <v>1821346000</v>
      </c>
      <c r="L39" s="71">
        <f t="shared" si="15"/>
        <v>0.11406007801454682</v>
      </c>
      <c r="M39" s="73">
        <v>136952000</v>
      </c>
      <c r="N39" s="71">
        <f t="shared" si="16"/>
        <v>0.008576490026742978</v>
      </c>
      <c r="O39" s="73">
        <v>1744096000</v>
      </c>
      <c r="P39" s="71">
        <f>O39/B39</f>
        <v>0.10922236951400725</v>
      </c>
    </row>
    <row r="40" spans="1:15" s="56" customFormat="1" ht="15" customHeight="1">
      <c r="A40" s="178"/>
      <c r="N40" s="90"/>
      <c r="O40" s="111"/>
    </row>
    <row r="41" spans="1:17" s="56" customFormat="1" ht="15" customHeight="1" thickBot="1">
      <c r="A41" s="178"/>
      <c r="F41" s="89"/>
      <c r="G41" s="118"/>
      <c r="H41" s="52"/>
      <c r="I41" s="8"/>
      <c r="J41" s="8"/>
      <c r="K41" s="8"/>
      <c r="L41" s="8"/>
      <c r="M41" s="6"/>
      <c r="N41" s="8"/>
      <c r="O41" s="6"/>
      <c r="P41" s="101"/>
      <c r="Q41" s="85"/>
    </row>
    <row r="42" spans="1:17" s="56" customFormat="1" ht="15" customHeight="1" thickBot="1" thickTop="1">
      <c r="A42" s="65" t="s">
        <v>20</v>
      </c>
      <c r="B42" s="79"/>
      <c r="C42" s="65" t="s">
        <v>28</v>
      </c>
      <c r="D42" s="82"/>
      <c r="E42" s="65" t="s">
        <v>27</v>
      </c>
      <c r="G42" s="96" t="s">
        <v>86</v>
      </c>
      <c r="H42" s="16" t="s">
        <v>2</v>
      </c>
      <c r="I42" s="11" t="s">
        <v>37</v>
      </c>
      <c r="J42" s="16" t="s">
        <v>2</v>
      </c>
      <c r="K42" s="11" t="s">
        <v>19</v>
      </c>
      <c r="L42" s="11" t="s">
        <v>2</v>
      </c>
      <c r="M42" s="112" t="s">
        <v>26</v>
      </c>
      <c r="N42" s="16" t="s">
        <v>2</v>
      </c>
      <c r="O42" s="112" t="s">
        <v>34</v>
      </c>
      <c r="P42" s="16" t="s">
        <v>2</v>
      </c>
      <c r="Q42" s="85"/>
    </row>
    <row r="43" spans="1:17" s="56" customFormat="1" ht="15" customHeight="1" thickTop="1">
      <c r="A43" s="65" t="s">
        <v>23</v>
      </c>
      <c r="B43" s="103">
        <f aca="true" t="shared" si="17" ref="B43:B52">B4-B30</f>
        <v>-728824156</v>
      </c>
      <c r="C43" s="114">
        <f aca="true" t="shared" si="18" ref="C43:C52">B43/B30</f>
        <v>-0.06910871123038152</v>
      </c>
      <c r="D43" s="105">
        <v>2001</v>
      </c>
      <c r="E43" s="61">
        <v>0</v>
      </c>
      <c r="F43" s="105">
        <v>2001</v>
      </c>
      <c r="G43" s="83"/>
      <c r="H43" s="74"/>
      <c r="I43" s="83">
        <v>730001118</v>
      </c>
      <c r="J43" s="74">
        <f aca="true" t="shared" si="19" ref="J43:J52">I43/B30</f>
        <v>0.06922031335871046</v>
      </c>
      <c r="K43" s="83">
        <v>4315022</v>
      </c>
      <c r="L43" s="71">
        <f aca="true" t="shared" si="20" ref="L43:L52">K43/B30</f>
        <v>0.00040915988705339144</v>
      </c>
      <c r="M43" s="113">
        <v>37498643</v>
      </c>
      <c r="N43" s="116">
        <f aca="true" t="shared" si="21" ref="N43:N52">M43/B30</f>
        <v>0.0035557038954924097</v>
      </c>
      <c r="O43" s="113"/>
      <c r="P43" s="116">
        <f>O43/B30</f>
        <v>0</v>
      </c>
      <c r="Q43" s="85"/>
    </row>
    <row r="44" spans="1:17" s="56" customFormat="1" ht="15" customHeight="1">
      <c r="A44" s="65" t="s">
        <v>21</v>
      </c>
      <c r="B44" s="103">
        <f t="shared" si="17"/>
        <v>-705589331</v>
      </c>
      <c r="C44" s="114">
        <f t="shared" si="18"/>
        <v>-0.06632453291382567</v>
      </c>
      <c r="D44" s="105">
        <v>2002</v>
      </c>
      <c r="E44" s="61">
        <v>0</v>
      </c>
      <c r="F44" s="105">
        <v>2002</v>
      </c>
      <c r="G44" s="81"/>
      <c r="H44" s="74"/>
      <c r="I44" s="81">
        <v>728824156</v>
      </c>
      <c r="J44" s="74">
        <f t="shared" si="19"/>
        <v>0.06850857800599768</v>
      </c>
      <c r="K44" s="81">
        <v>4951226</v>
      </c>
      <c r="L44" s="71">
        <f t="shared" si="20"/>
        <v>0.00046540917977795984</v>
      </c>
      <c r="M44" s="73">
        <v>9064146</v>
      </c>
      <c r="N44" s="71">
        <f t="shared" si="21"/>
        <v>0.0008520186223064097</v>
      </c>
      <c r="O44" s="73"/>
      <c r="P44" s="71">
        <f>O44/B31</f>
        <v>0</v>
      </c>
      <c r="Q44" s="85"/>
    </row>
    <row r="45" spans="1:17" s="56" customFormat="1" ht="15" customHeight="1">
      <c r="A45" s="65" t="s">
        <v>22</v>
      </c>
      <c r="B45" s="103">
        <f t="shared" si="17"/>
        <v>-1047139331</v>
      </c>
      <c r="C45" s="114">
        <f t="shared" si="18"/>
        <v>-0.09176845279363648</v>
      </c>
      <c r="D45" s="105">
        <v>2003</v>
      </c>
      <c r="E45" s="61">
        <v>0</v>
      </c>
      <c r="F45" s="105">
        <v>2003</v>
      </c>
      <c r="G45" s="81"/>
      <c r="H45" s="74"/>
      <c r="I45" s="81">
        <v>705589321</v>
      </c>
      <c r="J45" s="74">
        <f t="shared" si="19"/>
        <v>0.061835935657241124</v>
      </c>
      <c r="K45" s="81">
        <v>3143372</v>
      </c>
      <c r="L45" s="71">
        <f t="shared" si="20"/>
        <v>0.0002754766022582325</v>
      </c>
      <c r="M45" s="73">
        <v>8217208</v>
      </c>
      <c r="N45" s="71">
        <f t="shared" si="21"/>
        <v>0.0007201338371306884</v>
      </c>
      <c r="O45" s="73"/>
      <c r="P45" s="71">
        <f aca="true" t="shared" si="22" ref="P45:P52">O45/B32</f>
        <v>0</v>
      </c>
      <c r="Q45" s="85"/>
    </row>
    <row r="46" spans="1:17" s="56" customFormat="1" ht="15" customHeight="1">
      <c r="A46" s="65" t="s">
        <v>29</v>
      </c>
      <c r="B46" s="103">
        <f t="shared" si="17"/>
        <v>-1380990164</v>
      </c>
      <c r="C46" s="114">
        <f t="shared" si="18"/>
        <v>-0.11472801089152516</v>
      </c>
      <c r="D46" s="105">
        <v>2004</v>
      </c>
      <c r="E46" s="61">
        <v>0</v>
      </c>
      <c r="F46" s="105">
        <v>2004</v>
      </c>
      <c r="G46" s="81"/>
      <c r="H46" s="74"/>
      <c r="I46" s="81">
        <v>1047139331</v>
      </c>
      <c r="J46" s="74">
        <f t="shared" si="19"/>
        <v>0.08699280827890993</v>
      </c>
      <c r="K46" s="81">
        <v>1779081</v>
      </c>
      <c r="L46" s="71">
        <f t="shared" si="20"/>
        <v>0.00014780005655775654</v>
      </c>
      <c r="M46" s="73">
        <v>5930973</v>
      </c>
      <c r="N46" s="71">
        <f t="shared" si="21"/>
        <v>0.0004927252580644315</v>
      </c>
      <c r="O46" s="73"/>
      <c r="P46" s="71">
        <f t="shared" si="22"/>
        <v>0</v>
      </c>
      <c r="Q46" s="85"/>
    </row>
    <row r="47" spans="1:16" s="56" customFormat="1" ht="15" customHeight="1">
      <c r="A47" s="65" t="s">
        <v>42</v>
      </c>
      <c r="B47" s="103">
        <f t="shared" si="17"/>
        <v>-1467289831</v>
      </c>
      <c r="C47" s="114">
        <f t="shared" si="18"/>
        <v>-0.1097211209141902</v>
      </c>
      <c r="D47" s="105">
        <v>2005</v>
      </c>
      <c r="E47" s="61">
        <v>0</v>
      </c>
      <c r="F47" s="105">
        <v>2005</v>
      </c>
      <c r="G47" s="81"/>
      <c r="H47" s="74"/>
      <c r="I47" s="81">
        <v>1380990164</v>
      </c>
      <c r="J47" s="74">
        <f t="shared" si="19"/>
        <v>0.1032677972437685</v>
      </c>
      <c r="K47" s="81">
        <v>1437010</v>
      </c>
      <c r="L47" s="71">
        <f t="shared" si="20"/>
        <v>0.00010745685319542056</v>
      </c>
      <c r="M47" s="73">
        <v>27343451</v>
      </c>
      <c r="N47" s="71">
        <f t="shared" si="21"/>
        <v>0.0020446908511166768</v>
      </c>
      <c r="O47" s="73"/>
      <c r="P47" s="71">
        <f t="shared" si="22"/>
        <v>0</v>
      </c>
    </row>
    <row r="48" spans="1:16" s="56" customFormat="1" ht="15" customHeight="1">
      <c r="A48" s="65" t="s">
        <v>46</v>
      </c>
      <c r="B48" s="103">
        <f t="shared" si="17"/>
        <v>-1560740186</v>
      </c>
      <c r="C48" s="114">
        <f t="shared" si="18"/>
        <v>-0.1109691690088079</v>
      </c>
      <c r="D48" s="105">
        <v>2006</v>
      </c>
      <c r="E48" s="61">
        <v>0</v>
      </c>
      <c r="F48" s="105">
        <v>2006</v>
      </c>
      <c r="G48" s="81"/>
      <c r="H48" s="74"/>
      <c r="I48" s="81">
        <v>1467289831</v>
      </c>
      <c r="J48" s="74">
        <f t="shared" si="19"/>
        <v>0.1043248163286187</v>
      </c>
      <c r="K48" s="81">
        <v>1854719</v>
      </c>
      <c r="L48" s="71">
        <f t="shared" si="20"/>
        <v>0.00013187116473391502</v>
      </c>
      <c r="M48" s="73">
        <v>10111296</v>
      </c>
      <c r="N48" s="71">
        <f t="shared" si="21"/>
        <v>0.0007189166555631209</v>
      </c>
      <c r="O48" s="73"/>
      <c r="P48" s="71">
        <f t="shared" si="22"/>
        <v>0</v>
      </c>
    </row>
    <row r="49" spans="1:16" s="56" customFormat="1" ht="15" customHeight="1">
      <c r="A49" s="65" t="s">
        <v>49</v>
      </c>
      <c r="B49" s="103">
        <f t="shared" si="17"/>
        <v>-1265374285</v>
      </c>
      <c r="C49" s="114">
        <f t="shared" si="18"/>
        <v>-0.08315810817748769</v>
      </c>
      <c r="D49" s="105">
        <v>2007</v>
      </c>
      <c r="E49" s="61">
        <v>0</v>
      </c>
      <c r="F49" s="105">
        <v>2007</v>
      </c>
      <c r="G49" s="81"/>
      <c r="H49" s="74"/>
      <c r="I49" s="81">
        <v>1560740186</v>
      </c>
      <c r="J49" s="74">
        <f t="shared" si="19"/>
        <v>0.10256902069441079</v>
      </c>
      <c r="K49" s="81">
        <v>13124285</v>
      </c>
      <c r="L49" s="71">
        <f t="shared" si="20"/>
        <v>0.0008625042603755608</v>
      </c>
      <c r="M49" s="73">
        <v>73241614</v>
      </c>
      <c r="N49" s="71">
        <f t="shared" si="21"/>
        <v>0.0048133063333951</v>
      </c>
      <c r="O49" s="73">
        <v>0</v>
      </c>
      <c r="P49" s="71">
        <f t="shared" si="22"/>
        <v>0</v>
      </c>
    </row>
    <row r="50" spans="1:16" s="56" customFormat="1" ht="15" customHeight="1">
      <c r="A50" s="65" t="s">
        <v>51</v>
      </c>
      <c r="B50" s="103">
        <f t="shared" si="17"/>
        <v>-1152593552</v>
      </c>
      <c r="C50" s="114">
        <f t="shared" si="18"/>
        <v>-0.07809180002551508</v>
      </c>
      <c r="D50" s="105">
        <v>2008</v>
      </c>
      <c r="E50" s="61">
        <v>0</v>
      </c>
      <c r="F50" s="105">
        <v>2008</v>
      </c>
      <c r="G50" s="81">
        <v>225181</v>
      </c>
      <c r="H50" s="74">
        <f>G50/B37</f>
        <v>1.5256713514518698E-05</v>
      </c>
      <c r="I50" s="81">
        <v>1265374285</v>
      </c>
      <c r="J50" s="74">
        <f t="shared" si="19"/>
        <v>0.08573304566053057</v>
      </c>
      <c r="K50" s="81">
        <v>13284077</v>
      </c>
      <c r="L50" s="71">
        <f t="shared" si="20"/>
        <v>0.0009000375568711704</v>
      </c>
      <c r="M50" s="73">
        <v>20772426</v>
      </c>
      <c r="N50" s="71">
        <f t="shared" si="21"/>
        <v>0.001407396505404717</v>
      </c>
      <c r="O50" s="73">
        <v>0</v>
      </c>
      <c r="P50" s="71">
        <f t="shared" si="22"/>
        <v>0</v>
      </c>
    </row>
    <row r="51" spans="1:16" s="56" customFormat="1" ht="15" customHeight="1">
      <c r="A51" s="65" t="s">
        <v>58</v>
      </c>
      <c r="B51" s="103">
        <f t="shared" si="17"/>
        <v>-1152593552</v>
      </c>
      <c r="C51" s="114">
        <f t="shared" si="18"/>
        <v>-0.07588481894986275</v>
      </c>
      <c r="D51" s="105">
        <v>2009</v>
      </c>
      <c r="E51" s="61">
        <v>0</v>
      </c>
      <c r="F51" s="105">
        <v>2009</v>
      </c>
      <c r="G51" s="81">
        <v>210659</v>
      </c>
      <c r="H51" s="74">
        <f>G51/B38</f>
        <v>1.3869433893170988E-05</v>
      </c>
      <c r="I51" s="81">
        <v>1152593552</v>
      </c>
      <c r="J51" s="74">
        <f t="shared" si="19"/>
        <v>0.07588481894986275</v>
      </c>
      <c r="K51" s="81">
        <v>8546259</v>
      </c>
      <c r="L51" s="71">
        <f t="shared" si="20"/>
        <v>0.0005626713040241223</v>
      </c>
      <c r="M51" s="73">
        <v>10017224</v>
      </c>
      <c r="N51" s="71">
        <f t="shared" si="21"/>
        <v>0.0006595171630981152</v>
      </c>
      <c r="O51" s="73">
        <v>0</v>
      </c>
      <c r="P51" s="71">
        <f t="shared" si="22"/>
        <v>0</v>
      </c>
    </row>
    <row r="52" spans="1:16" s="56" customFormat="1" ht="15" customHeight="1">
      <c r="A52" s="65" t="s">
        <v>60</v>
      </c>
      <c r="B52" s="103">
        <f t="shared" si="17"/>
        <v>0</v>
      </c>
      <c r="C52" s="114">
        <f t="shared" si="18"/>
        <v>0</v>
      </c>
      <c r="D52" s="105">
        <v>2010</v>
      </c>
      <c r="E52" s="61">
        <v>0</v>
      </c>
      <c r="F52" s="105">
        <v>2010</v>
      </c>
      <c r="G52" s="81">
        <v>300000</v>
      </c>
      <c r="H52" s="74">
        <f>G52/B39</f>
        <v>1.878721747782357E-05</v>
      </c>
      <c r="I52" s="81">
        <v>0</v>
      </c>
      <c r="J52" s="74">
        <f t="shared" si="19"/>
        <v>0</v>
      </c>
      <c r="K52" s="81">
        <v>13000000</v>
      </c>
      <c r="L52" s="71">
        <f t="shared" si="20"/>
        <v>0.0008141127573723546</v>
      </c>
      <c r="M52" s="73">
        <v>12100000</v>
      </c>
      <c r="N52" s="71">
        <f t="shared" si="21"/>
        <v>0.000757751104938884</v>
      </c>
      <c r="O52" s="73">
        <v>100000000</v>
      </c>
      <c r="P52" s="71">
        <f t="shared" si="22"/>
        <v>0.006262405825941189</v>
      </c>
    </row>
    <row r="54" spans="5:6" ht="13.5">
      <c r="E54" s="33"/>
      <c r="F54" s="44"/>
    </row>
    <row r="55" spans="5:6" ht="13.5">
      <c r="E55" s="120"/>
      <c r="F55" s="33"/>
    </row>
    <row r="56" spans="5:6" ht="13.5">
      <c r="E56" s="120"/>
      <c r="F56" s="33"/>
    </row>
    <row r="57" spans="5:6" ht="13.5">
      <c r="E57" s="120"/>
      <c r="F57" s="33"/>
    </row>
    <row r="58" spans="5:6" ht="13.5">
      <c r="E58" s="120"/>
      <c r="F58" s="33"/>
    </row>
    <row r="59" spans="5:6" ht="13.5">
      <c r="E59" s="120"/>
      <c r="F59" s="33"/>
    </row>
    <row r="60" spans="5:6" ht="13.5">
      <c r="E60" s="120"/>
      <c r="F60" s="33"/>
    </row>
    <row r="61" spans="5:6" ht="13.5">
      <c r="E61" s="33"/>
      <c r="F61" s="33"/>
    </row>
  </sheetData>
  <sheetProtection/>
  <printOptions/>
  <pageMargins left="0.984251968503937" right="0.56" top="0.83" bottom="0.55" header="0.5118110236220472" footer="0.37"/>
  <pageSetup fitToHeight="1" fitToWidth="1" horizontalDpi="400" verticalDpi="400" orientation="landscape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P52" sqref="P52"/>
    </sheetView>
  </sheetViews>
  <sheetFormatPr defaultColWidth="9.00390625" defaultRowHeight="13.5"/>
  <cols>
    <col min="1" max="1" width="16.75390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3.625" style="0" customWidth="1"/>
    <col min="18" max="18" width="7.625" style="0" customWidth="1"/>
    <col min="19" max="19" width="9.25390625" style="0" bestFit="1" customWidth="1"/>
  </cols>
  <sheetData>
    <row r="1" spans="2:7" ht="30.75" customHeight="1">
      <c r="B1" s="121" t="s">
        <v>131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78</v>
      </c>
      <c r="P3" s="96" t="s">
        <v>2</v>
      </c>
    </row>
    <row r="4" spans="1:16" s="105" customFormat="1" ht="15" customHeight="1" thickTop="1">
      <c r="A4" s="162" t="s">
        <v>9</v>
      </c>
      <c r="B4" s="24">
        <v>4349483616</v>
      </c>
      <c r="C4" s="22">
        <v>1526842626</v>
      </c>
      <c r="D4" s="74">
        <f aca="true" t="shared" si="0" ref="D4:D13">C4/B4</f>
        <v>0.35103997642004225</v>
      </c>
      <c r="E4" s="75">
        <v>523050</v>
      </c>
      <c r="F4" s="80">
        <f aca="true" t="shared" si="1" ref="F4:F13">E4/B4</f>
        <v>0.00012025565473471598</v>
      </c>
      <c r="G4" s="69">
        <v>1497583169</v>
      </c>
      <c r="H4" s="74">
        <f aca="true" t="shared" si="2" ref="H4:H13">G4/B4</f>
        <v>0.3443128658976882</v>
      </c>
      <c r="I4" s="69">
        <v>567762000</v>
      </c>
      <c r="J4" s="71">
        <f aca="true" t="shared" si="3" ref="J4:J13">I4/B4</f>
        <v>0.13053549573366183</v>
      </c>
      <c r="K4" s="24">
        <v>26939008</v>
      </c>
      <c r="L4" s="71">
        <f aca="true" t="shared" si="4" ref="L4:L13">K4/B4</f>
        <v>0.0061936106394106715</v>
      </c>
      <c r="M4" s="24">
        <v>45303211</v>
      </c>
      <c r="N4" s="71">
        <f aca="true" t="shared" si="5" ref="N4:N13">M4/B4</f>
        <v>0.010415767709377664</v>
      </c>
      <c r="O4" s="24"/>
      <c r="P4" s="71"/>
    </row>
    <row r="5" spans="1:16" s="105" customFormat="1" ht="15" customHeight="1">
      <c r="A5" s="149" t="s">
        <v>10</v>
      </c>
      <c r="B5" s="13">
        <v>4316598427</v>
      </c>
      <c r="C5" s="88">
        <v>1568526611</v>
      </c>
      <c r="D5" s="74">
        <f t="shared" si="0"/>
        <v>0.36337098238950916</v>
      </c>
      <c r="E5" s="18">
        <v>577860</v>
      </c>
      <c r="F5" s="80">
        <f t="shared" si="1"/>
        <v>0.0001338692977288619</v>
      </c>
      <c r="G5" s="81">
        <v>1544710337</v>
      </c>
      <c r="H5" s="74">
        <f t="shared" si="2"/>
        <v>0.35785361161648777</v>
      </c>
      <c r="I5" s="81">
        <v>480805881</v>
      </c>
      <c r="J5" s="71">
        <f t="shared" si="3"/>
        <v>0.1113853626023202</v>
      </c>
      <c r="K5" s="73">
        <v>18810072</v>
      </c>
      <c r="L5" s="71">
        <f t="shared" si="4"/>
        <v>0.004357614524053108</v>
      </c>
      <c r="M5" s="73">
        <v>40379851</v>
      </c>
      <c r="N5" s="71">
        <f t="shared" si="5"/>
        <v>0.009354553517748386</v>
      </c>
      <c r="O5" s="73"/>
      <c r="P5" s="71"/>
    </row>
    <row r="6" spans="1:16" s="105" customFormat="1" ht="15" customHeight="1">
      <c r="A6" s="149" t="s">
        <v>11</v>
      </c>
      <c r="B6" s="13">
        <v>4865885182</v>
      </c>
      <c r="C6" s="88">
        <v>1600353914</v>
      </c>
      <c r="D6" s="74">
        <f t="shared" si="0"/>
        <v>0.32889265861020883</v>
      </c>
      <c r="E6" s="18">
        <v>606310</v>
      </c>
      <c r="F6" s="80">
        <f t="shared" si="1"/>
        <v>0.00012460425540719222</v>
      </c>
      <c r="G6" s="81">
        <v>1780735946</v>
      </c>
      <c r="H6" s="74">
        <f t="shared" si="2"/>
        <v>0.3659634124922103</v>
      </c>
      <c r="I6" s="81">
        <v>614351411</v>
      </c>
      <c r="J6" s="71">
        <f t="shared" si="3"/>
        <v>0.12625686550776488</v>
      </c>
      <c r="K6" s="73">
        <v>39713233</v>
      </c>
      <c r="L6" s="71">
        <f t="shared" si="4"/>
        <v>0.008161563932274471</v>
      </c>
      <c r="M6" s="73">
        <v>103918828</v>
      </c>
      <c r="N6" s="71">
        <f t="shared" si="5"/>
        <v>0.0213566132600948</v>
      </c>
      <c r="O6" s="73"/>
      <c r="P6" s="71"/>
    </row>
    <row r="7" spans="1:16" s="105" customFormat="1" ht="15" customHeight="1">
      <c r="A7" s="149" t="s">
        <v>41</v>
      </c>
      <c r="B7" s="13">
        <v>5242940527</v>
      </c>
      <c r="C7" s="88">
        <v>1698611876</v>
      </c>
      <c r="D7" s="74">
        <f t="shared" si="0"/>
        <v>0.32398076370550444</v>
      </c>
      <c r="E7" s="18">
        <v>603200</v>
      </c>
      <c r="F7" s="80">
        <f t="shared" si="1"/>
        <v>0.0001150499413246539</v>
      </c>
      <c r="G7" s="81">
        <v>1803504247</v>
      </c>
      <c r="H7" s="74">
        <f t="shared" si="2"/>
        <v>0.34398716478135627</v>
      </c>
      <c r="I7" s="81">
        <v>935399444</v>
      </c>
      <c r="J7" s="71">
        <f t="shared" si="3"/>
        <v>0.17841122537684662</v>
      </c>
      <c r="K7" s="73">
        <v>43668823</v>
      </c>
      <c r="L7" s="71">
        <f t="shared" si="4"/>
        <v>0.008329070828691474</v>
      </c>
      <c r="M7" s="73">
        <v>93432523</v>
      </c>
      <c r="N7" s="71">
        <f t="shared" si="5"/>
        <v>0.017820633768177017</v>
      </c>
      <c r="O7" s="73"/>
      <c r="P7" s="71"/>
    </row>
    <row r="8" spans="1:16" s="105" customFormat="1" ht="15" customHeight="1">
      <c r="A8" s="149" t="s">
        <v>45</v>
      </c>
      <c r="B8" s="13">
        <v>5187895501</v>
      </c>
      <c r="C8" s="88">
        <v>1725246222</v>
      </c>
      <c r="D8" s="74">
        <f t="shared" si="0"/>
        <v>0.33255223079714075</v>
      </c>
      <c r="E8" s="18">
        <v>564030</v>
      </c>
      <c r="F8" s="80">
        <f t="shared" si="1"/>
        <v>0.00010872038573083818</v>
      </c>
      <c r="G8" s="81">
        <v>1660149593</v>
      </c>
      <c r="H8" s="74">
        <f t="shared" si="2"/>
        <v>0.32000443969621123</v>
      </c>
      <c r="I8" s="81">
        <v>715921000</v>
      </c>
      <c r="J8" s="71">
        <f t="shared" si="3"/>
        <v>0.1379983463163438</v>
      </c>
      <c r="K8" s="73">
        <v>231382988</v>
      </c>
      <c r="L8" s="71">
        <f t="shared" si="4"/>
        <v>0.04460054909652661</v>
      </c>
      <c r="M8" s="73">
        <v>110469286</v>
      </c>
      <c r="N8" s="71">
        <f t="shared" si="5"/>
        <v>0.021293660594880207</v>
      </c>
      <c r="O8" s="73"/>
      <c r="P8" s="71"/>
    </row>
    <row r="9" spans="1:16" s="105" customFormat="1" ht="15" customHeight="1">
      <c r="A9" s="149" t="s">
        <v>48</v>
      </c>
      <c r="B9" s="13">
        <f>C9+E9+G9+I9+K9+M9+O9+E22+G22+I22+K22+M22+O22</f>
        <v>5561491760</v>
      </c>
      <c r="C9" s="88">
        <v>1746435205</v>
      </c>
      <c r="D9" s="74">
        <f t="shared" si="0"/>
        <v>0.3140227982644714</v>
      </c>
      <c r="E9" s="18">
        <v>504670</v>
      </c>
      <c r="F9" s="80">
        <f t="shared" si="1"/>
        <v>9.074363889734506E-05</v>
      </c>
      <c r="G9" s="81">
        <v>1467969346</v>
      </c>
      <c r="H9" s="74">
        <f t="shared" si="2"/>
        <v>0.26395244465848133</v>
      </c>
      <c r="I9" s="81">
        <v>1220038366</v>
      </c>
      <c r="J9" s="71">
        <f t="shared" si="3"/>
        <v>0.21937250267543326</v>
      </c>
      <c r="K9" s="73">
        <v>281811802</v>
      </c>
      <c r="L9" s="71">
        <f t="shared" si="4"/>
        <v>0.0506719804975491</v>
      </c>
      <c r="M9" s="73">
        <v>298740594</v>
      </c>
      <c r="N9" s="71">
        <f t="shared" si="5"/>
        <v>0.05371591056713172</v>
      </c>
      <c r="O9" s="73"/>
      <c r="P9" s="71"/>
    </row>
    <row r="10" spans="1:16" s="105" customFormat="1" ht="15" customHeight="1">
      <c r="A10" s="149" t="s">
        <v>59</v>
      </c>
      <c r="B10" s="13">
        <f>C10+E10+G10+I10+K10+M10+O10+E23+G23+I23+K23+M23+O23</f>
        <v>6015729815</v>
      </c>
      <c r="C10" s="88">
        <v>1676914516</v>
      </c>
      <c r="D10" s="74">
        <f t="shared" si="0"/>
        <v>0.2787549586782763</v>
      </c>
      <c r="E10" s="18">
        <v>489730</v>
      </c>
      <c r="F10" s="80">
        <f t="shared" si="1"/>
        <v>8.140824389733667E-05</v>
      </c>
      <c r="G10" s="81">
        <v>1601399508</v>
      </c>
      <c r="H10" s="74">
        <f t="shared" si="2"/>
        <v>0.2662020332108283</v>
      </c>
      <c r="I10" s="81">
        <v>1158283000</v>
      </c>
      <c r="J10" s="71">
        <f t="shared" si="3"/>
        <v>0.1925423906359398</v>
      </c>
      <c r="K10" s="73">
        <v>298992972</v>
      </c>
      <c r="L10" s="71">
        <f t="shared" si="4"/>
        <v>0.04970186181807435</v>
      </c>
      <c r="M10" s="73">
        <v>610963348</v>
      </c>
      <c r="N10" s="71">
        <f t="shared" si="5"/>
        <v>0.10156096879161453</v>
      </c>
      <c r="O10" s="73"/>
      <c r="P10" s="71"/>
    </row>
    <row r="11" spans="1:16" s="105" customFormat="1" ht="15" customHeight="1">
      <c r="A11" s="149" t="s">
        <v>57</v>
      </c>
      <c r="B11" s="13">
        <f>C11+E11+G11+I11+K11+M11+O11+E24+G24+I24+K24+M24+O24</f>
        <v>6137119303</v>
      </c>
      <c r="C11" s="88">
        <v>1370713433</v>
      </c>
      <c r="D11" s="74">
        <f t="shared" si="0"/>
        <v>0.22334801807257615</v>
      </c>
      <c r="E11" s="18">
        <v>445700</v>
      </c>
      <c r="F11" s="80">
        <f t="shared" si="1"/>
        <v>7.262364930434529E-05</v>
      </c>
      <c r="G11" s="81">
        <v>1657713653</v>
      </c>
      <c r="H11" s="74">
        <f t="shared" si="2"/>
        <v>0.2701126654307766</v>
      </c>
      <c r="I11" s="81">
        <v>468409428</v>
      </c>
      <c r="J11" s="71">
        <f t="shared" si="3"/>
        <v>0.0763239892975566</v>
      </c>
      <c r="K11" s="73">
        <v>304638549</v>
      </c>
      <c r="L11" s="71">
        <f t="shared" si="4"/>
        <v>0.04963868778810996</v>
      </c>
      <c r="M11" s="73">
        <v>705532848</v>
      </c>
      <c r="N11" s="71">
        <f t="shared" si="5"/>
        <v>0.11496156635819599</v>
      </c>
      <c r="O11" s="73">
        <v>843831560</v>
      </c>
      <c r="P11" s="71">
        <f>O11/B11</f>
        <v>0.13749635917742561</v>
      </c>
    </row>
    <row r="12" spans="1:16" s="105" customFormat="1" ht="15" customHeight="1">
      <c r="A12" s="149" t="s">
        <v>80</v>
      </c>
      <c r="B12" s="13">
        <f>C12+E12+G12+I12+K12+M12+O12+E25+G25+I25+K25+M25+O25</f>
        <v>6018419875</v>
      </c>
      <c r="C12" s="88">
        <v>1361408510</v>
      </c>
      <c r="D12" s="74">
        <f t="shared" si="0"/>
        <v>0.22620696765527679</v>
      </c>
      <c r="E12" s="18">
        <v>415590</v>
      </c>
      <c r="F12" s="80">
        <f t="shared" si="1"/>
        <v>6.905300870188954E-05</v>
      </c>
      <c r="G12" s="81">
        <v>1565001372</v>
      </c>
      <c r="H12" s="74">
        <f t="shared" si="2"/>
        <v>0.26003525917174397</v>
      </c>
      <c r="I12" s="81">
        <v>306310365</v>
      </c>
      <c r="J12" s="71">
        <f t="shared" si="3"/>
        <v>0.05089547943844646</v>
      </c>
      <c r="K12" s="73">
        <v>299889152</v>
      </c>
      <c r="L12" s="71">
        <f t="shared" si="4"/>
        <v>0.049828552714594375</v>
      </c>
      <c r="M12" s="73">
        <v>677934251</v>
      </c>
      <c r="N12" s="71">
        <f t="shared" si="5"/>
        <v>0.11264322946560787</v>
      </c>
      <c r="O12" s="73">
        <v>1201094602</v>
      </c>
      <c r="P12" s="71">
        <f>O12/B12</f>
        <v>0.1995697586652676</v>
      </c>
    </row>
    <row r="13" spans="1:16" s="105" customFormat="1" ht="15" customHeight="1">
      <c r="A13" s="149" t="s">
        <v>79</v>
      </c>
      <c r="B13" s="13">
        <f>C13+E13+G13+I13+K13+M13+O13+E26+G26+I26+K26+M26+O26</f>
        <v>6323439000</v>
      </c>
      <c r="C13" s="88">
        <v>1466837000</v>
      </c>
      <c r="D13" s="74">
        <f t="shared" si="0"/>
        <v>0.2319682375365683</v>
      </c>
      <c r="E13" s="18">
        <v>250000</v>
      </c>
      <c r="F13" s="80">
        <f t="shared" si="1"/>
        <v>3.9535448985907826E-05</v>
      </c>
      <c r="G13" s="81">
        <v>1263077000</v>
      </c>
      <c r="H13" s="74">
        <f t="shared" si="2"/>
        <v>0.199745265195094</v>
      </c>
      <c r="I13" s="81">
        <v>345991000</v>
      </c>
      <c r="J13" s="71">
        <f t="shared" si="3"/>
        <v>0.05471563812033294</v>
      </c>
      <c r="K13" s="73">
        <v>254245000</v>
      </c>
      <c r="L13" s="71">
        <f t="shared" si="4"/>
        <v>0.04020676090968854</v>
      </c>
      <c r="M13" s="73">
        <v>812343000</v>
      </c>
      <c r="N13" s="71">
        <f t="shared" si="5"/>
        <v>0.12846538094223728</v>
      </c>
      <c r="O13" s="73">
        <v>1674595000</v>
      </c>
      <c r="P13" s="71">
        <f>O13/B13</f>
        <v>0.2648234607782253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44"/>
      <c r="E15" s="34"/>
      <c r="F15" s="5"/>
      <c r="G15" s="5"/>
      <c r="H15" s="5"/>
      <c r="I15" s="5"/>
      <c r="J15" s="5"/>
      <c r="K15" s="8"/>
      <c r="L15" s="8"/>
      <c r="M15" s="5"/>
      <c r="N15" s="5"/>
      <c r="O15" s="8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E16" s="185" t="s">
        <v>33</v>
      </c>
      <c r="F16" s="96" t="s">
        <v>2</v>
      </c>
      <c r="G16" s="185" t="s">
        <v>36</v>
      </c>
      <c r="H16" s="96" t="s">
        <v>2</v>
      </c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D17" s="105">
        <v>2001</v>
      </c>
      <c r="E17" s="69">
        <v>271160</v>
      </c>
      <c r="F17" s="70">
        <f aca="true" t="shared" si="6" ref="F17:F26">E17/B4</f>
        <v>6.234303286084616E-05</v>
      </c>
      <c r="G17" s="69">
        <v>0</v>
      </c>
      <c r="H17" s="70">
        <f aca="true" t="shared" si="7" ref="H17:H26">G17/B4</f>
        <v>0</v>
      </c>
      <c r="I17" s="69">
        <v>21458000</v>
      </c>
      <c r="J17" s="70">
        <f aca="true" t="shared" si="8" ref="J17:J26">I17/B4</f>
        <v>0.00493345920905752</v>
      </c>
      <c r="K17" s="24">
        <v>428596157</v>
      </c>
      <c r="L17" s="71">
        <f aca="true" t="shared" si="9" ref="L17:L26">K17/B4</f>
        <v>0.09853954971191688</v>
      </c>
      <c r="M17" s="24">
        <v>230058476</v>
      </c>
      <c r="N17" s="71">
        <f aca="true" t="shared" si="10" ref="N17:N26">M17/B4</f>
        <v>0.052893284884142897</v>
      </c>
      <c r="O17" s="24">
        <v>21458000</v>
      </c>
      <c r="P17" s="71">
        <f aca="true" t="shared" si="11" ref="P17:P26">O17/B4</f>
        <v>0.00493345920905752</v>
      </c>
      <c r="Q17" s="57"/>
      <c r="R17" s="62"/>
      <c r="S17" s="57"/>
      <c r="T17" s="62"/>
    </row>
    <row r="18" spans="1:20" s="105" customFormat="1" ht="15" customHeight="1">
      <c r="A18" s="120"/>
      <c r="B18" s="24"/>
      <c r="D18" s="105">
        <v>2002</v>
      </c>
      <c r="E18" s="61">
        <v>813339</v>
      </c>
      <c r="F18" s="72">
        <f t="shared" si="6"/>
        <v>0.00018842127980046175</v>
      </c>
      <c r="G18" s="61">
        <v>0</v>
      </c>
      <c r="H18" s="72">
        <f t="shared" si="7"/>
        <v>0</v>
      </c>
      <c r="I18" s="61">
        <v>3734093</v>
      </c>
      <c r="J18" s="72">
        <f t="shared" si="8"/>
        <v>0.0008650545245634915</v>
      </c>
      <c r="K18" s="73">
        <v>444076483</v>
      </c>
      <c r="L18" s="71">
        <f t="shared" si="9"/>
        <v>0.10287648724104953</v>
      </c>
      <c r="M18" s="73">
        <v>226678881</v>
      </c>
      <c r="N18" s="71">
        <f t="shared" si="10"/>
        <v>0.052513312237279376</v>
      </c>
      <c r="O18" s="73">
        <v>7485019</v>
      </c>
      <c r="P18" s="71">
        <f t="shared" si="11"/>
        <v>0.001734008647452996</v>
      </c>
      <c r="Q18" s="57"/>
      <c r="R18" s="62"/>
      <c r="S18" s="57"/>
      <c r="T18" s="62"/>
    </row>
    <row r="19" spans="1:20" s="105" customFormat="1" ht="15" customHeight="1">
      <c r="A19" s="120"/>
      <c r="B19" s="24"/>
      <c r="D19" s="105">
        <v>2003</v>
      </c>
      <c r="E19" s="61">
        <v>499197</v>
      </c>
      <c r="F19" s="72">
        <f t="shared" si="6"/>
        <v>0.00010259120002392198</v>
      </c>
      <c r="G19" s="61">
        <v>0</v>
      </c>
      <c r="H19" s="72">
        <f t="shared" si="7"/>
        <v>0</v>
      </c>
      <c r="I19" s="61">
        <v>0</v>
      </c>
      <c r="J19" s="72">
        <f t="shared" si="8"/>
        <v>0</v>
      </c>
      <c r="K19" s="73">
        <v>528435339</v>
      </c>
      <c r="L19" s="71">
        <f t="shared" si="9"/>
        <v>0.10860004279484456</v>
      </c>
      <c r="M19" s="73">
        <v>192006716</v>
      </c>
      <c r="N19" s="71">
        <f t="shared" si="10"/>
        <v>0.03945977120674279</v>
      </c>
      <c r="O19" s="73">
        <v>5264288</v>
      </c>
      <c r="P19" s="71">
        <f t="shared" si="11"/>
        <v>0.0010818767404281921</v>
      </c>
      <c r="Q19" s="57"/>
      <c r="R19" s="62"/>
      <c r="S19" s="57"/>
      <c r="T19" s="62"/>
    </row>
    <row r="20" spans="1:20" s="105" customFormat="1" ht="15" customHeight="1">
      <c r="A20" s="120"/>
      <c r="B20" s="24"/>
      <c r="D20" s="105">
        <v>2004</v>
      </c>
      <c r="E20" s="61">
        <v>531221</v>
      </c>
      <c r="F20" s="72">
        <f t="shared" si="6"/>
        <v>0.00010132119509354107</v>
      </c>
      <c r="G20" s="61">
        <v>0</v>
      </c>
      <c r="H20" s="72">
        <f t="shared" si="7"/>
        <v>0</v>
      </c>
      <c r="I20" s="61">
        <v>0</v>
      </c>
      <c r="J20" s="72">
        <f t="shared" si="8"/>
        <v>0</v>
      </c>
      <c r="K20" s="73">
        <v>496537197</v>
      </c>
      <c r="L20" s="71">
        <f t="shared" si="9"/>
        <v>0.09470586104170775</v>
      </c>
      <c r="M20" s="73">
        <v>157779416</v>
      </c>
      <c r="N20" s="71">
        <f t="shared" si="10"/>
        <v>0.03009368791949297</v>
      </c>
      <c r="O20" s="73">
        <v>12872580</v>
      </c>
      <c r="P20" s="71">
        <f t="shared" si="11"/>
        <v>0.0024552214418052274</v>
      </c>
      <c r="Q20" s="57"/>
      <c r="R20" s="62"/>
      <c r="S20" s="57"/>
      <c r="T20" s="62"/>
    </row>
    <row r="21" spans="1:20" s="105" customFormat="1" ht="15" customHeight="1">
      <c r="A21" s="120"/>
      <c r="B21" s="24"/>
      <c r="D21" s="105">
        <v>2005</v>
      </c>
      <c r="E21" s="61">
        <v>551726</v>
      </c>
      <c r="F21" s="72">
        <f t="shared" si="6"/>
        <v>0.00010634871112836627</v>
      </c>
      <c r="G21" s="61">
        <v>0</v>
      </c>
      <c r="H21" s="72">
        <f t="shared" si="7"/>
        <v>0</v>
      </c>
      <c r="I21" s="61">
        <v>0</v>
      </c>
      <c r="J21" s="72">
        <f t="shared" si="8"/>
        <v>0</v>
      </c>
      <c r="K21" s="73">
        <v>524296965</v>
      </c>
      <c r="L21" s="71">
        <f t="shared" si="9"/>
        <v>0.10106158940536454</v>
      </c>
      <c r="M21" s="73">
        <v>210186382</v>
      </c>
      <c r="N21" s="71">
        <f t="shared" si="10"/>
        <v>0.04051476787832084</v>
      </c>
      <c r="O21" s="73">
        <v>9127309</v>
      </c>
      <c r="P21" s="71">
        <f t="shared" si="11"/>
        <v>0.0017593471183528374</v>
      </c>
      <c r="Q21" s="57"/>
      <c r="R21" s="62"/>
      <c r="S21" s="57"/>
      <c r="T21" s="62"/>
    </row>
    <row r="22" spans="1:20" s="105" customFormat="1" ht="15" customHeight="1">
      <c r="A22" s="120"/>
      <c r="B22" s="24"/>
      <c r="D22" s="105">
        <v>2006</v>
      </c>
      <c r="E22" s="61">
        <v>644307</v>
      </c>
      <c r="F22" s="72">
        <f t="shared" si="6"/>
        <v>0.00011585147075719123</v>
      </c>
      <c r="G22" s="61">
        <v>0</v>
      </c>
      <c r="H22" s="72">
        <f t="shared" si="7"/>
        <v>0</v>
      </c>
      <c r="I22" s="61">
        <v>0</v>
      </c>
      <c r="J22" s="72">
        <f t="shared" si="8"/>
        <v>0</v>
      </c>
      <c r="K22" s="73">
        <v>502153820</v>
      </c>
      <c r="L22" s="71">
        <f t="shared" si="9"/>
        <v>0.09029120992530248</v>
      </c>
      <c r="M22" s="73">
        <v>37661659</v>
      </c>
      <c r="N22" s="71">
        <f t="shared" si="10"/>
        <v>0.006771862770862039</v>
      </c>
      <c r="O22" s="73">
        <v>5531991</v>
      </c>
      <c r="P22" s="71">
        <f t="shared" si="11"/>
        <v>0.0009946955311141196</v>
      </c>
      <c r="Q22" s="57"/>
      <c r="R22" s="62"/>
      <c r="S22" s="57"/>
      <c r="T22" s="62"/>
    </row>
    <row r="23" spans="1:20" s="105" customFormat="1" ht="15" customHeight="1">
      <c r="A23" s="120"/>
      <c r="B23" s="24"/>
      <c r="D23" s="105">
        <v>2007</v>
      </c>
      <c r="E23" s="61">
        <v>0</v>
      </c>
      <c r="F23" s="72">
        <f t="shared" si="6"/>
        <v>0</v>
      </c>
      <c r="G23" s="61">
        <v>0</v>
      </c>
      <c r="H23" s="72">
        <f t="shared" si="7"/>
        <v>0</v>
      </c>
      <c r="I23" s="61">
        <v>0</v>
      </c>
      <c r="J23" s="72">
        <f t="shared" si="8"/>
        <v>0</v>
      </c>
      <c r="K23" s="73">
        <v>493353175</v>
      </c>
      <c r="L23" s="71">
        <f t="shared" si="9"/>
        <v>0.08201052742924758</v>
      </c>
      <c r="M23" s="73">
        <v>169204539</v>
      </c>
      <c r="N23" s="71">
        <f t="shared" si="10"/>
        <v>0.028127017702506307</v>
      </c>
      <c r="O23" s="73">
        <v>6129027</v>
      </c>
      <c r="P23" s="71">
        <f t="shared" si="11"/>
        <v>0.0010188334896154242</v>
      </c>
      <c r="Q23" s="57"/>
      <c r="R23" s="62"/>
      <c r="S23" s="57"/>
      <c r="T23" s="62"/>
    </row>
    <row r="24" spans="1:20" s="105" customFormat="1" ht="15" customHeight="1">
      <c r="A24" s="120"/>
      <c r="B24" s="24"/>
      <c r="D24" s="105">
        <v>2008</v>
      </c>
      <c r="E24" s="61">
        <v>0</v>
      </c>
      <c r="F24" s="72">
        <f t="shared" si="6"/>
        <v>0</v>
      </c>
      <c r="G24" s="61">
        <v>0</v>
      </c>
      <c r="H24" s="72">
        <f t="shared" si="7"/>
        <v>0</v>
      </c>
      <c r="I24" s="61">
        <v>0</v>
      </c>
      <c r="J24" s="72">
        <f t="shared" si="8"/>
        <v>0</v>
      </c>
      <c r="K24" s="73">
        <v>629385064</v>
      </c>
      <c r="L24" s="71">
        <f t="shared" si="9"/>
        <v>0.10255382581406533</v>
      </c>
      <c r="M24" s="73">
        <v>142120611</v>
      </c>
      <c r="N24" s="71">
        <f t="shared" si="10"/>
        <v>0.02315754411528669</v>
      </c>
      <c r="O24" s="73">
        <v>14328457</v>
      </c>
      <c r="P24" s="71">
        <f t="shared" si="11"/>
        <v>0.0023347202967026956</v>
      </c>
      <c r="Q24" s="57"/>
      <c r="R24" s="62"/>
      <c r="S24" s="57"/>
      <c r="T24" s="62"/>
    </row>
    <row r="25" spans="1:20" s="105" customFormat="1" ht="15" customHeight="1">
      <c r="A25" s="120"/>
      <c r="B25" s="24"/>
      <c r="D25" s="105">
        <v>2009</v>
      </c>
      <c r="E25" s="61">
        <v>278941</v>
      </c>
      <c r="F25" s="72">
        <f t="shared" si="6"/>
        <v>4.634787964174733E-05</v>
      </c>
      <c r="G25" s="61">
        <v>0</v>
      </c>
      <c r="H25" s="72">
        <f t="shared" si="7"/>
        <v>0</v>
      </c>
      <c r="I25" s="61">
        <v>0</v>
      </c>
      <c r="J25" s="72">
        <f t="shared" si="8"/>
        <v>0</v>
      </c>
      <c r="K25" s="73">
        <v>456885491</v>
      </c>
      <c r="L25" s="71">
        <f t="shared" si="9"/>
        <v>0.07591452582061665</v>
      </c>
      <c r="M25" s="73">
        <v>142404943</v>
      </c>
      <c r="N25" s="71">
        <f t="shared" si="10"/>
        <v>0.023661516803029633</v>
      </c>
      <c r="O25" s="73">
        <v>6796658</v>
      </c>
      <c r="P25" s="71">
        <f t="shared" si="11"/>
        <v>0.0011293093770729978</v>
      </c>
      <c r="Q25" s="57"/>
      <c r="R25" s="62"/>
      <c r="S25" s="57"/>
      <c r="T25" s="62"/>
    </row>
    <row r="26" spans="1:20" s="105" customFormat="1" ht="15" customHeight="1">
      <c r="A26" s="120"/>
      <c r="B26" s="24"/>
      <c r="D26" s="105">
        <v>2010</v>
      </c>
      <c r="E26" s="61">
        <v>234000</v>
      </c>
      <c r="F26" s="72">
        <f t="shared" si="6"/>
        <v>3.700518025080972E-05</v>
      </c>
      <c r="G26" s="61">
        <v>2000</v>
      </c>
      <c r="H26" s="72">
        <f t="shared" si="7"/>
        <v>3.162835918872626E-07</v>
      </c>
      <c r="I26" s="61">
        <v>0</v>
      </c>
      <c r="J26" s="72">
        <f t="shared" si="8"/>
        <v>0</v>
      </c>
      <c r="K26" s="73">
        <v>498946000</v>
      </c>
      <c r="L26" s="71">
        <f t="shared" si="9"/>
        <v>0.07890421651889107</v>
      </c>
      <c r="M26" s="73">
        <v>2000</v>
      </c>
      <c r="N26" s="71">
        <f t="shared" si="10"/>
        <v>3.162835918872626E-07</v>
      </c>
      <c r="O26" s="73">
        <v>6917000</v>
      </c>
      <c r="P26" s="71">
        <f t="shared" si="11"/>
        <v>0.0010938668025420976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4122804735</v>
      </c>
      <c r="C30" s="22">
        <v>146719386</v>
      </c>
      <c r="D30" s="71">
        <f aca="true" t="shared" si="12" ref="D30:D39">C30/B30</f>
        <v>0.03558727503013795</v>
      </c>
      <c r="E30" s="24">
        <v>2512948765</v>
      </c>
      <c r="F30" s="60">
        <f aca="true" t="shared" si="13" ref="F30:F39">E30/B30</f>
        <v>0.6095240804558744</v>
      </c>
      <c r="G30" s="24">
        <v>1145744288</v>
      </c>
      <c r="H30" s="60">
        <f aca="true" t="shared" si="14" ref="H30:H39">G30/B30</f>
        <v>0.27790408754345236</v>
      </c>
      <c r="I30" s="24">
        <v>190885975</v>
      </c>
      <c r="J30" s="71">
        <f aca="true" t="shared" si="15" ref="J30:J39">I30/B30</f>
        <v>0.04630002808027725</v>
      </c>
      <c r="K30" s="24">
        <v>41030869</v>
      </c>
      <c r="L30" s="71">
        <f aca="true" t="shared" si="16" ref="L30:L39">K30/B30</f>
        <v>0.009952173735436443</v>
      </c>
      <c r="M30" s="24">
        <v>17437903</v>
      </c>
      <c r="N30" s="71">
        <f aca="true" t="shared" si="17" ref="N30:N39">M30/B30</f>
        <v>0.0042296213672122895</v>
      </c>
      <c r="O30" s="24"/>
      <c r="P30" s="71"/>
    </row>
    <row r="31" spans="1:16" s="105" customFormat="1" ht="15" customHeight="1">
      <c r="A31" s="149" t="s">
        <v>10</v>
      </c>
      <c r="B31" s="73">
        <v>4124591711</v>
      </c>
      <c r="C31" s="88">
        <v>147933558</v>
      </c>
      <c r="D31" s="71">
        <f t="shared" si="12"/>
        <v>0.035866230736359056</v>
      </c>
      <c r="E31" s="73">
        <v>2363196753</v>
      </c>
      <c r="F31" s="60">
        <f t="shared" si="13"/>
        <v>0.5729528929366555</v>
      </c>
      <c r="G31" s="73">
        <v>1358743009</v>
      </c>
      <c r="H31" s="60">
        <f t="shared" si="14"/>
        <v>0.3294248507982806</v>
      </c>
      <c r="I31" s="73">
        <v>195916615</v>
      </c>
      <c r="J31" s="71">
        <f t="shared" si="15"/>
        <v>0.0474996384436074</v>
      </c>
      <c r="K31" s="73">
        <v>35380559</v>
      </c>
      <c r="L31" s="71">
        <f t="shared" si="16"/>
        <v>0.008577954250754688</v>
      </c>
      <c r="M31" s="73">
        <v>16315394</v>
      </c>
      <c r="N31" s="71">
        <f t="shared" si="17"/>
        <v>0.003955638556051009</v>
      </c>
      <c r="O31" s="73"/>
      <c r="P31" s="71"/>
    </row>
    <row r="32" spans="1:16" s="105" customFormat="1" ht="15" customHeight="1">
      <c r="A32" s="149" t="s">
        <v>11</v>
      </c>
      <c r="B32" s="73">
        <v>4708105766</v>
      </c>
      <c r="C32" s="88">
        <v>168662970</v>
      </c>
      <c r="D32" s="71">
        <f t="shared" si="12"/>
        <v>0.03582395519191911</v>
      </c>
      <c r="E32" s="73">
        <v>2797273856</v>
      </c>
      <c r="F32" s="60">
        <f t="shared" si="13"/>
        <v>0.5941399779505293</v>
      </c>
      <c r="G32" s="73">
        <v>1400457494</v>
      </c>
      <c r="H32" s="80">
        <f t="shared" si="14"/>
        <v>0.29745667654994645</v>
      </c>
      <c r="I32" s="81">
        <v>233850371</v>
      </c>
      <c r="J32" s="71">
        <f t="shared" si="15"/>
        <v>0.04966973611526976</v>
      </c>
      <c r="K32" s="73">
        <v>85906880</v>
      </c>
      <c r="L32" s="71">
        <f t="shared" si="16"/>
        <v>0.018246590936929263</v>
      </c>
      <c r="M32" s="73">
        <v>16094567</v>
      </c>
      <c r="N32" s="71">
        <f t="shared" si="17"/>
        <v>0.0034184803400612476</v>
      </c>
      <c r="O32" s="73"/>
      <c r="P32" s="71"/>
    </row>
    <row r="33" spans="1:16" s="105" customFormat="1" ht="15" customHeight="1">
      <c r="A33" s="149" t="s">
        <v>41</v>
      </c>
      <c r="B33" s="73">
        <v>5032754145</v>
      </c>
      <c r="C33" s="88">
        <v>144104933</v>
      </c>
      <c r="D33" s="71">
        <f t="shared" si="12"/>
        <v>0.028633414001191987</v>
      </c>
      <c r="E33" s="73">
        <v>3215621582</v>
      </c>
      <c r="F33" s="80">
        <f t="shared" si="13"/>
        <v>0.638938737985978</v>
      </c>
      <c r="G33" s="81">
        <v>1293113698</v>
      </c>
      <c r="H33" s="80">
        <f t="shared" si="14"/>
        <v>0.25693957239788834</v>
      </c>
      <c r="I33" s="81">
        <v>274480537</v>
      </c>
      <c r="J33" s="71">
        <f t="shared" si="15"/>
        <v>0.0545388328322563</v>
      </c>
      <c r="K33" s="73">
        <v>88008860</v>
      </c>
      <c r="L33" s="71">
        <f t="shared" si="16"/>
        <v>0.017487216236747045</v>
      </c>
      <c r="M33" s="73">
        <v>11370238</v>
      </c>
      <c r="N33" s="71">
        <f t="shared" si="17"/>
        <v>0.002259247654943812</v>
      </c>
      <c r="O33" s="73"/>
      <c r="P33" s="71"/>
    </row>
    <row r="34" spans="1:16" s="105" customFormat="1" ht="15" customHeight="1">
      <c r="A34" s="149" t="s">
        <v>45</v>
      </c>
      <c r="B34" s="73">
        <v>5150215007</v>
      </c>
      <c r="C34" s="88">
        <v>157814249</v>
      </c>
      <c r="D34" s="71">
        <f t="shared" si="12"/>
        <v>0.030642264213339473</v>
      </c>
      <c r="E34" s="73">
        <v>3390572762</v>
      </c>
      <c r="F34" s="80">
        <f t="shared" si="13"/>
        <v>0.6583361582752656</v>
      </c>
      <c r="G34" s="81">
        <v>1115452631</v>
      </c>
      <c r="H34" s="80">
        <f t="shared" si="14"/>
        <v>0.21658370174525027</v>
      </c>
      <c r="I34" s="81">
        <v>314400454</v>
      </c>
      <c r="J34" s="71">
        <f t="shared" si="15"/>
        <v>0.06104608323587994</v>
      </c>
      <c r="K34" s="73">
        <v>95526213</v>
      </c>
      <c r="L34" s="71">
        <f t="shared" si="16"/>
        <v>0.018548004863906453</v>
      </c>
      <c r="M34" s="73">
        <v>11160392</v>
      </c>
      <c r="N34" s="71">
        <f t="shared" si="17"/>
        <v>0.00216697593883579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5393126161</v>
      </c>
      <c r="C35" s="88">
        <v>141290399</v>
      </c>
      <c r="D35" s="71">
        <f t="shared" si="12"/>
        <v>0.026198237308396613</v>
      </c>
      <c r="E35" s="73">
        <v>3574121826</v>
      </c>
      <c r="F35" s="80">
        <f t="shared" si="13"/>
        <v>0.6627180079424069</v>
      </c>
      <c r="G35" s="81">
        <v>1015422402</v>
      </c>
      <c r="H35" s="80">
        <f t="shared" si="14"/>
        <v>0.1882808544964057</v>
      </c>
      <c r="I35" s="81">
        <v>319694520</v>
      </c>
      <c r="J35" s="71">
        <f t="shared" si="15"/>
        <v>0.05927814600590057</v>
      </c>
      <c r="K35" s="73">
        <v>309768309</v>
      </c>
      <c r="L35" s="71">
        <f t="shared" si="16"/>
        <v>0.057437615911911544</v>
      </c>
      <c r="M35" s="73">
        <v>12177809</v>
      </c>
      <c r="N35" s="71">
        <f t="shared" si="17"/>
        <v>0.002258024128577399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5885517737</v>
      </c>
      <c r="C36" s="88">
        <v>180475282</v>
      </c>
      <c r="D36" s="71">
        <f t="shared" si="12"/>
        <v>0.03066430007770105</v>
      </c>
      <c r="E36" s="73">
        <v>3830766372</v>
      </c>
      <c r="F36" s="80">
        <f t="shared" si="13"/>
        <v>0.6508800997943539</v>
      </c>
      <c r="G36" s="81">
        <v>971325144</v>
      </c>
      <c r="H36" s="80">
        <f t="shared" si="14"/>
        <v>0.16503648232909912</v>
      </c>
      <c r="I36" s="81">
        <v>295598267</v>
      </c>
      <c r="J36" s="71">
        <f t="shared" si="15"/>
        <v>0.05022468374221128</v>
      </c>
      <c r="K36" s="73">
        <v>564519786</v>
      </c>
      <c r="L36" s="71">
        <f t="shared" si="16"/>
        <v>0.09591675893712458</v>
      </c>
      <c r="M36" s="73">
        <v>20778688</v>
      </c>
      <c r="N36" s="71">
        <f t="shared" si="17"/>
        <v>0.003530477509119093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6006271111</v>
      </c>
      <c r="C37" s="88">
        <v>138779474</v>
      </c>
      <c r="D37" s="71">
        <f t="shared" si="12"/>
        <v>0.023105762533069247</v>
      </c>
      <c r="E37" s="73">
        <v>3958375275</v>
      </c>
      <c r="F37" s="80">
        <f t="shared" si="13"/>
        <v>0.6590403932567339</v>
      </c>
      <c r="G37" s="81">
        <v>184162025</v>
      </c>
      <c r="H37" s="80">
        <f t="shared" si="14"/>
        <v>0.03066162375899452</v>
      </c>
      <c r="I37" s="81">
        <v>261017852</v>
      </c>
      <c r="J37" s="71">
        <f t="shared" si="15"/>
        <v>0.04345755414236412</v>
      </c>
      <c r="K37" s="73">
        <v>665950622</v>
      </c>
      <c r="L37" s="71">
        <f t="shared" si="16"/>
        <v>0.11087588450350921</v>
      </c>
      <c r="M37" s="73">
        <v>27314967</v>
      </c>
      <c r="N37" s="71">
        <f t="shared" si="17"/>
        <v>0.004547741268284551</v>
      </c>
      <c r="O37" s="73">
        <v>1012232</v>
      </c>
      <c r="P37" s="71">
        <f>O37/B37</f>
        <v>0.00016852918912470982</v>
      </c>
    </row>
    <row r="38" spans="1:16" s="105" customFormat="1" ht="15" customHeight="1">
      <c r="A38" s="149" t="s">
        <v>80</v>
      </c>
      <c r="B38" s="73">
        <f>C38+E38+G38+I38+K38+M38+O38+G51+I51+K51+M51+O51</f>
        <v>5926784422</v>
      </c>
      <c r="C38" s="88">
        <v>125358195</v>
      </c>
      <c r="D38" s="71">
        <f t="shared" si="12"/>
        <v>0.021151131216224958</v>
      </c>
      <c r="E38" s="73">
        <v>4005673370</v>
      </c>
      <c r="F38" s="80">
        <f t="shared" si="13"/>
        <v>0.6758594686068033</v>
      </c>
      <c r="G38" s="81">
        <v>93931318</v>
      </c>
      <c r="H38" s="80">
        <f t="shared" si="14"/>
        <v>0.015848613904587198</v>
      </c>
      <c r="I38" s="81">
        <v>243282876</v>
      </c>
      <c r="J38" s="71">
        <f t="shared" si="15"/>
        <v>0.04104803864587062</v>
      </c>
      <c r="K38" s="73">
        <v>692849749</v>
      </c>
      <c r="L38" s="71">
        <f t="shared" si="16"/>
        <v>0.11690145948757101</v>
      </c>
      <c r="M38" s="73">
        <v>32612412</v>
      </c>
      <c r="N38" s="71">
        <f t="shared" si="17"/>
        <v>0.005502547364291496</v>
      </c>
      <c r="O38" s="73">
        <v>2021873</v>
      </c>
      <c r="P38" s="71">
        <f>O38/B38</f>
        <v>0.0003411416471459437</v>
      </c>
    </row>
    <row r="39" spans="1:16" s="105" customFormat="1" ht="15" customHeight="1">
      <c r="A39" s="149" t="s">
        <v>79</v>
      </c>
      <c r="B39" s="73">
        <f>C39+E39+G39+I39+K39+M39+O39+G52+I52+K52+M52+O52</f>
        <v>6323439000</v>
      </c>
      <c r="C39" s="88">
        <v>134784000</v>
      </c>
      <c r="D39" s="71">
        <f t="shared" si="12"/>
        <v>0.0213149838244664</v>
      </c>
      <c r="E39" s="73">
        <v>4166617000</v>
      </c>
      <c r="F39" s="80">
        <f t="shared" si="13"/>
        <v>0.6589162953892652</v>
      </c>
      <c r="G39" s="81">
        <v>42572000</v>
      </c>
      <c r="H39" s="80">
        <f t="shared" si="14"/>
        <v>0.006732412536912272</v>
      </c>
      <c r="I39" s="81">
        <v>259960000</v>
      </c>
      <c r="J39" s="71">
        <f t="shared" si="15"/>
        <v>0.04111054127350639</v>
      </c>
      <c r="K39" s="73">
        <v>812430000</v>
      </c>
      <c r="L39" s="71">
        <f t="shared" si="16"/>
        <v>0.1284791392784844</v>
      </c>
      <c r="M39" s="73">
        <v>53227000</v>
      </c>
      <c r="N39" s="71">
        <f t="shared" si="17"/>
        <v>0.008417413372691664</v>
      </c>
      <c r="O39" s="73">
        <v>1066000</v>
      </c>
      <c r="P39" s="71">
        <f>O39/B39</f>
        <v>0.00016857915447591099</v>
      </c>
    </row>
    <row r="40" spans="1:15" s="105" customFormat="1" ht="15" customHeight="1">
      <c r="A40" s="153"/>
      <c r="J40" s="151"/>
      <c r="N40" s="44"/>
      <c r="O40" s="44"/>
    </row>
    <row r="41" spans="1:17" s="105" customFormat="1" ht="15" customHeight="1" thickBot="1">
      <c r="A41" s="153"/>
      <c r="G41" s="30"/>
      <c r="H41" s="8"/>
      <c r="I41" s="8"/>
      <c r="J41" s="8"/>
      <c r="K41" s="5"/>
      <c r="L41" s="5"/>
      <c r="M41" s="5"/>
      <c r="N41" s="5"/>
      <c r="O41" s="5"/>
      <c r="P41" s="28"/>
      <c r="Q41" s="44"/>
    </row>
    <row r="42" spans="1:17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96" t="s">
        <v>2</v>
      </c>
      <c r="I42" s="96" t="s">
        <v>34</v>
      </c>
      <c r="J42" s="96" t="s">
        <v>2</v>
      </c>
      <c r="K42" s="96" t="s">
        <v>19</v>
      </c>
      <c r="L42" s="109" t="s">
        <v>2</v>
      </c>
      <c r="M42" s="96" t="s">
        <v>26</v>
      </c>
      <c r="N42" s="102" t="s">
        <v>2</v>
      </c>
      <c r="O42" s="96" t="s">
        <v>30</v>
      </c>
      <c r="P42" s="109" t="s">
        <v>2</v>
      </c>
      <c r="Q42" s="181"/>
    </row>
    <row r="43" spans="1:17" s="105" customFormat="1" ht="15" customHeight="1" thickTop="1">
      <c r="A43" s="65" t="s">
        <v>23</v>
      </c>
      <c r="B43" s="103">
        <f>B4-B30</f>
        <v>226678881</v>
      </c>
      <c r="C43" s="71">
        <f>B43/B30</f>
        <v>0.05498171646977115</v>
      </c>
      <c r="D43" s="105">
        <v>2001</v>
      </c>
      <c r="E43" s="61">
        <v>269636160</v>
      </c>
      <c r="F43" s="105">
        <v>2001</v>
      </c>
      <c r="G43" s="83"/>
      <c r="H43" s="169"/>
      <c r="I43" s="83">
        <v>0</v>
      </c>
      <c r="J43" s="169">
        <f aca="true" t="shared" si="18" ref="J43:J52">I43/B30</f>
        <v>0</v>
      </c>
      <c r="K43" s="83">
        <v>12962</v>
      </c>
      <c r="L43" s="74">
        <f aca="true" t="shared" si="19" ref="L43:L52">K43/B30</f>
        <v>3.143976208710743E-06</v>
      </c>
      <c r="M43" s="84">
        <v>33686427</v>
      </c>
      <c r="N43" s="74">
        <f aca="true" t="shared" si="20" ref="N43:N52">M43/B30</f>
        <v>0.008170754902366241</v>
      </c>
      <c r="O43" s="84">
        <v>34338160</v>
      </c>
      <c r="P43" s="71">
        <f aca="true" t="shared" si="21" ref="P43:P52">O43/B30</f>
        <v>0.008328834909034322</v>
      </c>
      <c r="Q43" s="44"/>
    </row>
    <row r="44" spans="1:17" s="105" customFormat="1" ht="15" customHeight="1">
      <c r="A44" s="65" t="s">
        <v>21</v>
      </c>
      <c r="B44" s="103">
        <f>B5-B31</f>
        <v>192006716</v>
      </c>
      <c r="C44" s="71">
        <f>B44/B31</f>
        <v>0.04655169031347549</v>
      </c>
      <c r="D44" s="105">
        <v>2002</v>
      </c>
      <c r="E44" s="61">
        <v>270178339</v>
      </c>
      <c r="F44" s="105">
        <v>2002</v>
      </c>
      <c r="G44" s="81"/>
      <c r="H44" s="169"/>
      <c r="I44" s="81">
        <v>0</v>
      </c>
      <c r="J44" s="74">
        <f t="shared" si="18"/>
        <v>0</v>
      </c>
      <c r="K44" s="81">
        <v>188857</v>
      </c>
      <c r="L44" s="74">
        <f t="shared" si="19"/>
        <v>4.5788047213577885E-05</v>
      </c>
      <c r="M44" s="61">
        <v>6103627</v>
      </c>
      <c r="N44" s="74">
        <f t="shared" si="20"/>
        <v>0.0014798136222118786</v>
      </c>
      <c r="O44" s="61">
        <v>813339</v>
      </c>
      <c r="P44" s="71">
        <f t="shared" si="21"/>
        <v>0.00019719260886620155</v>
      </c>
      <c r="Q44" s="44"/>
    </row>
    <row r="45" spans="1:17" s="105" customFormat="1" ht="15" customHeight="1">
      <c r="A45" s="65" t="s">
        <v>22</v>
      </c>
      <c r="B45" s="103">
        <f>B6-B32</f>
        <v>157779416</v>
      </c>
      <c r="C45" s="71">
        <f>B45/B32</f>
        <v>0.033512292170540844</v>
      </c>
      <c r="D45" s="105">
        <v>2003</v>
      </c>
      <c r="E45" s="61">
        <v>269864197</v>
      </c>
      <c r="F45" s="105">
        <v>2003</v>
      </c>
      <c r="G45" s="81"/>
      <c r="H45" s="169"/>
      <c r="I45" s="81">
        <v>0</v>
      </c>
      <c r="J45" s="74">
        <f t="shared" si="18"/>
        <v>0</v>
      </c>
      <c r="K45" s="81">
        <v>385408</v>
      </c>
      <c r="L45" s="74">
        <f t="shared" si="19"/>
        <v>8.186052292691846E-05</v>
      </c>
      <c r="M45" s="61">
        <v>5165023</v>
      </c>
      <c r="N45" s="74">
        <f t="shared" si="20"/>
        <v>0.0010970490589441869</v>
      </c>
      <c r="O45" s="61">
        <v>499197</v>
      </c>
      <c r="P45" s="71">
        <f t="shared" si="21"/>
        <v>0.00010602926629325005</v>
      </c>
      <c r="Q45" s="44"/>
    </row>
    <row r="46" spans="1:17" s="105" customFormat="1" ht="15" customHeight="1">
      <c r="A46" s="65" t="s">
        <v>29</v>
      </c>
      <c r="B46" s="103">
        <f>B7-B33</f>
        <v>210186382</v>
      </c>
      <c r="C46" s="71">
        <f>B46/B33</f>
        <v>0.041763689610949596</v>
      </c>
      <c r="D46" s="105">
        <v>2004</v>
      </c>
      <c r="E46" s="61">
        <v>269896221</v>
      </c>
      <c r="F46" s="105">
        <v>2004</v>
      </c>
      <c r="G46" s="81"/>
      <c r="H46" s="169"/>
      <c r="I46" s="81">
        <v>0</v>
      </c>
      <c r="J46" s="74">
        <f t="shared" si="18"/>
        <v>0</v>
      </c>
      <c r="K46" s="81">
        <v>664604</v>
      </c>
      <c r="L46" s="74">
        <f t="shared" si="19"/>
        <v>0.0001320557255236238</v>
      </c>
      <c r="M46" s="61">
        <v>4858472</v>
      </c>
      <c r="N46" s="74">
        <f t="shared" si="20"/>
        <v>0.0009653704234344235</v>
      </c>
      <c r="O46" s="61">
        <v>531221</v>
      </c>
      <c r="P46" s="71">
        <f t="shared" si="21"/>
        <v>0.00010555274203643818</v>
      </c>
      <c r="Q46" s="44"/>
    </row>
    <row r="47" spans="1:17" s="105" customFormat="1" ht="15" customHeight="1">
      <c r="A47" s="65" t="s">
        <v>42</v>
      </c>
      <c r="B47" s="103">
        <f aca="true" t="shared" si="22" ref="B47:B52">B8-B34</f>
        <v>37680494</v>
      </c>
      <c r="C47" s="71">
        <f aca="true" t="shared" si="23" ref="C47:C52">B47/B34</f>
        <v>0.007316295329182555</v>
      </c>
      <c r="D47" s="105">
        <v>2005</v>
      </c>
      <c r="E47" s="61">
        <v>269916726</v>
      </c>
      <c r="F47" s="105">
        <v>2005</v>
      </c>
      <c r="G47" s="81"/>
      <c r="H47" s="169"/>
      <c r="I47" s="81">
        <v>0</v>
      </c>
      <c r="J47" s="74">
        <f t="shared" si="18"/>
        <v>0</v>
      </c>
      <c r="K47" s="81">
        <v>652862</v>
      </c>
      <c r="L47" s="74">
        <f t="shared" si="19"/>
        <v>0.00012676402812555434</v>
      </c>
      <c r="M47" s="61">
        <v>64083718</v>
      </c>
      <c r="N47" s="74">
        <f t="shared" si="20"/>
        <v>0.012442920909690092</v>
      </c>
      <c r="O47" s="61">
        <v>551726</v>
      </c>
      <c r="P47" s="71">
        <f t="shared" si="21"/>
        <v>0.00010712678970685932</v>
      </c>
      <c r="Q47" s="44"/>
    </row>
    <row r="48" spans="1:17" s="105" customFormat="1" ht="15" customHeight="1">
      <c r="A48" s="65" t="s">
        <v>46</v>
      </c>
      <c r="B48" s="103">
        <f t="shared" si="22"/>
        <v>168365599</v>
      </c>
      <c r="C48" s="71">
        <f t="shared" si="23"/>
        <v>0.03121855376154995</v>
      </c>
      <c r="D48" s="105">
        <v>2006</v>
      </c>
      <c r="E48" s="61">
        <v>270173245</v>
      </c>
      <c r="F48" s="105">
        <v>2006</v>
      </c>
      <c r="G48" s="81"/>
      <c r="H48" s="169"/>
      <c r="I48" s="81">
        <v>0</v>
      </c>
      <c r="J48" s="74">
        <f t="shared" si="18"/>
        <v>0</v>
      </c>
      <c r="K48" s="81">
        <v>835651</v>
      </c>
      <c r="L48" s="74">
        <f t="shared" si="19"/>
        <v>0.00015494742289600964</v>
      </c>
      <c r="M48" s="61">
        <v>19170938</v>
      </c>
      <c r="N48" s="74">
        <f t="shared" si="20"/>
        <v>0.0035546985973799843</v>
      </c>
      <c r="O48" s="61">
        <v>644307</v>
      </c>
      <c r="P48" s="71">
        <f t="shared" si="21"/>
        <v>0.00011946818612537924</v>
      </c>
      <c r="Q48" s="44"/>
    </row>
    <row r="49" spans="1:16" s="105" customFormat="1" ht="15" customHeight="1">
      <c r="A49" s="65" t="s">
        <v>49</v>
      </c>
      <c r="B49" s="103">
        <f t="shared" si="22"/>
        <v>130212078</v>
      </c>
      <c r="C49" s="71">
        <f t="shared" si="23"/>
        <v>0.02212415012895237</v>
      </c>
      <c r="D49" s="105">
        <v>2007</v>
      </c>
      <c r="E49" s="61">
        <v>270431205</v>
      </c>
      <c r="F49" s="105">
        <v>2007</v>
      </c>
      <c r="G49" s="81"/>
      <c r="H49" s="169"/>
      <c r="I49" s="81">
        <v>0</v>
      </c>
      <c r="J49" s="74">
        <f t="shared" si="18"/>
        <v>0</v>
      </c>
      <c r="K49" s="81">
        <v>765000</v>
      </c>
      <c r="L49" s="74">
        <f t="shared" si="19"/>
        <v>0.000129980068735625</v>
      </c>
      <c r="M49" s="61">
        <v>21289198</v>
      </c>
      <c r="N49" s="74">
        <f t="shared" si="20"/>
        <v>0.0036172175416553333</v>
      </c>
      <c r="O49" s="61">
        <v>0</v>
      </c>
      <c r="P49" s="71">
        <f t="shared" si="21"/>
        <v>0</v>
      </c>
    </row>
    <row r="50" spans="1:16" s="105" customFormat="1" ht="15" customHeight="1">
      <c r="A50" s="65" t="s">
        <v>51</v>
      </c>
      <c r="B50" s="103">
        <f t="shared" si="22"/>
        <v>130848192</v>
      </c>
      <c r="C50" s="71">
        <f t="shared" si="23"/>
        <v>0.021785262366922152</v>
      </c>
      <c r="D50" s="105">
        <v>2008</v>
      </c>
      <c r="E50" s="61">
        <v>80398975</v>
      </c>
      <c r="F50" s="105">
        <v>2008</v>
      </c>
      <c r="G50" s="81">
        <v>751748716</v>
      </c>
      <c r="H50" s="169">
        <f>G50/B37</f>
        <v>0.1251606366258148</v>
      </c>
      <c r="I50" s="81">
        <v>0</v>
      </c>
      <c r="J50" s="74">
        <f t="shared" si="18"/>
        <v>0</v>
      </c>
      <c r="K50" s="81">
        <v>765000</v>
      </c>
      <c r="L50" s="74">
        <f t="shared" si="19"/>
        <v>0.00012736687802836013</v>
      </c>
      <c r="M50" s="61">
        <v>17144948</v>
      </c>
      <c r="N50" s="74">
        <f t="shared" si="20"/>
        <v>0.002854507844076571</v>
      </c>
      <c r="O50" s="61">
        <v>0</v>
      </c>
      <c r="P50" s="71">
        <f t="shared" si="21"/>
        <v>0</v>
      </c>
    </row>
    <row r="51" spans="1:16" s="105" customFormat="1" ht="15" customHeight="1">
      <c r="A51" s="65" t="s">
        <v>58</v>
      </c>
      <c r="B51" s="103">
        <f t="shared" si="22"/>
        <v>91635453</v>
      </c>
      <c r="C51" s="71">
        <f t="shared" si="23"/>
        <v>0.015461242804758118</v>
      </c>
      <c r="D51" s="105">
        <v>2009</v>
      </c>
      <c r="E51" s="61">
        <v>79643941</v>
      </c>
      <c r="F51" s="105">
        <v>2009</v>
      </c>
      <c r="G51" s="81">
        <v>711077460</v>
      </c>
      <c r="H51" s="169">
        <f>G51/B38</f>
        <v>0.1199769401702055</v>
      </c>
      <c r="I51" s="81">
        <v>0</v>
      </c>
      <c r="J51" s="74">
        <f t="shared" si="18"/>
        <v>0</v>
      </c>
      <c r="K51" s="81">
        <v>379308</v>
      </c>
      <c r="L51" s="74">
        <f t="shared" si="19"/>
        <v>6.399895339402308E-05</v>
      </c>
      <c r="M51" s="61">
        <v>14091861</v>
      </c>
      <c r="N51" s="74">
        <f t="shared" si="20"/>
        <v>0.002377657089684508</v>
      </c>
      <c r="O51" s="61">
        <v>5506000</v>
      </c>
      <c r="P51" s="71">
        <f t="shared" si="21"/>
        <v>0.0009290029142214007</v>
      </c>
    </row>
    <row r="52" spans="1:16" s="105" customFormat="1" ht="15" customHeight="1">
      <c r="A52" s="65" t="s">
        <v>60</v>
      </c>
      <c r="B52" s="103">
        <f t="shared" si="22"/>
        <v>0</v>
      </c>
      <c r="C52" s="71">
        <f t="shared" si="23"/>
        <v>0</v>
      </c>
      <c r="D52" s="105">
        <v>2010</v>
      </c>
      <c r="E52" s="61"/>
      <c r="F52" s="105">
        <v>2010</v>
      </c>
      <c r="G52" s="81">
        <v>562366000</v>
      </c>
      <c r="H52" s="169">
        <f>G52/B39</f>
        <v>0.08893356921763616</v>
      </c>
      <c r="I52" s="81">
        <v>92979000</v>
      </c>
      <c r="J52" s="74">
        <f t="shared" si="18"/>
        <v>0.014703866045042896</v>
      </c>
      <c r="K52" s="81">
        <v>1200000</v>
      </c>
      <c r="L52" s="74">
        <f t="shared" si="19"/>
        <v>0.00018977015513235756</v>
      </c>
      <c r="M52" s="61">
        <v>6004000</v>
      </c>
      <c r="N52" s="74">
        <f t="shared" si="20"/>
        <v>0.0009494833428455624</v>
      </c>
      <c r="O52" s="61">
        <v>190234000</v>
      </c>
      <c r="P52" s="71">
        <f t="shared" si="21"/>
        <v>0.03008394640954076</v>
      </c>
    </row>
    <row r="53" s="105" customFormat="1" ht="15" customHeight="1">
      <c r="A53" s="153"/>
    </row>
    <row r="54" s="105" customFormat="1" ht="15" customHeight="1">
      <c r="A54" s="153"/>
    </row>
  </sheetData>
  <sheetProtection/>
  <printOptions/>
  <pageMargins left="0.7874015748031497" right="0.61" top="0.7" bottom="0.39" header="0.5118110236220472" footer="0.28"/>
  <pageSetup fitToHeight="1" fitToWidth="1" horizontalDpi="400" verticalDpi="4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3">
      <selection activeCell="P52" sqref="P52"/>
    </sheetView>
  </sheetViews>
  <sheetFormatPr defaultColWidth="9.00390625" defaultRowHeight="13.5"/>
  <cols>
    <col min="1" max="1" width="17.37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18.75">
      <c r="B1" s="121" t="s">
        <v>110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18998721000</v>
      </c>
      <c r="C4" s="22">
        <v>6771676000</v>
      </c>
      <c r="D4" s="74">
        <f aca="true" t="shared" si="0" ref="D4:D13">C4/B4</f>
        <v>0.3564279932317549</v>
      </c>
      <c r="E4" s="75">
        <v>1188000</v>
      </c>
      <c r="F4" s="80">
        <f aca="true" t="shared" si="1" ref="F4:F13">E4/B4</f>
        <v>6.253052508113573E-05</v>
      </c>
      <c r="G4" s="24">
        <v>7248243000</v>
      </c>
      <c r="H4" s="74">
        <f aca="true" t="shared" si="2" ref="H4:H13">G4/B4</f>
        <v>0.3815121554761502</v>
      </c>
      <c r="I4" s="24">
        <v>2505688000</v>
      </c>
      <c r="J4" s="71">
        <f aca="true" t="shared" si="3" ref="J4:J13">I4/B4</f>
        <v>0.13188719388005118</v>
      </c>
      <c r="K4" s="24">
        <v>85780000</v>
      </c>
      <c r="L4" s="71">
        <f aca="true" t="shared" si="4" ref="L4:L13">K4/B4</f>
        <v>0.004515040775639581</v>
      </c>
      <c r="M4" s="24">
        <v>226238000</v>
      </c>
      <c r="N4" s="71">
        <f aca="true" t="shared" si="5" ref="N4:N13">M4/B4</f>
        <v>0.01190806475867507</v>
      </c>
      <c r="O4" s="24"/>
      <c r="P4" s="71"/>
    </row>
    <row r="5" spans="1:16" s="56" customFormat="1" ht="15" customHeight="1">
      <c r="A5" s="149" t="s">
        <v>10</v>
      </c>
      <c r="B5" s="13">
        <v>18492712000</v>
      </c>
      <c r="C5" s="88">
        <v>6864898000</v>
      </c>
      <c r="D5" s="74">
        <f t="shared" si="0"/>
        <v>0.3712218088942282</v>
      </c>
      <c r="E5" s="18">
        <v>1289000</v>
      </c>
      <c r="F5" s="80">
        <f t="shared" si="1"/>
        <v>6.970313494310623E-05</v>
      </c>
      <c r="G5" s="81">
        <v>7192043000</v>
      </c>
      <c r="H5" s="74">
        <f t="shared" si="2"/>
        <v>0.3889122915016467</v>
      </c>
      <c r="I5" s="81">
        <v>2019194000</v>
      </c>
      <c r="J5" s="71">
        <f t="shared" si="3"/>
        <v>0.10918863604213379</v>
      </c>
      <c r="K5" s="73">
        <v>83308000</v>
      </c>
      <c r="L5" s="71">
        <f t="shared" si="4"/>
        <v>0.004504909826097979</v>
      </c>
      <c r="M5" s="73">
        <v>216121000</v>
      </c>
      <c r="N5" s="71">
        <f t="shared" si="5"/>
        <v>0.011686820191651716</v>
      </c>
      <c r="O5" s="73"/>
      <c r="P5" s="71"/>
    </row>
    <row r="6" spans="1:16" s="56" customFormat="1" ht="15" customHeight="1">
      <c r="A6" s="149" t="s">
        <v>11</v>
      </c>
      <c r="B6" s="13">
        <v>20885232025</v>
      </c>
      <c r="C6" s="88">
        <v>6900369775</v>
      </c>
      <c r="D6" s="74">
        <f t="shared" si="0"/>
        <v>0.3303946906953264</v>
      </c>
      <c r="E6" s="18">
        <v>1294400</v>
      </c>
      <c r="F6" s="80">
        <f t="shared" si="1"/>
        <v>6.197680726987279E-05</v>
      </c>
      <c r="G6" s="81">
        <v>8024600686</v>
      </c>
      <c r="H6" s="74">
        <f t="shared" si="2"/>
        <v>0.3842236790280524</v>
      </c>
      <c r="I6" s="81">
        <v>3068392474</v>
      </c>
      <c r="J6" s="71">
        <f t="shared" si="3"/>
        <v>0.1469168487248348</v>
      </c>
      <c r="K6" s="73">
        <v>185807576</v>
      </c>
      <c r="L6" s="71">
        <f t="shared" si="4"/>
        <v>0.00889660099430952</v>
      </c>
      <c r="M6" s="73">
        <v>390365947</v>
      </c>
      <c r="N6" s="71">
        <f t="shared" si="5"/>
        <v>0.018691003601622663</v>
      </c>
      <c r="O6" s="73"/>
      <c r="P6" s="71"/>
    </row>
    <row r="7" spans="1:16" s="56" customFormat="1" ht="15" customHeight="1">
      <c r="A7" s="149" t="s">
        <v>41</v>
      </c>
      <c r="B7" s="13">
        <v>21277898337</v>
      </c>
      <c r="C7" s="88">
        <v>6853156566</v>
      </c>
      <c r="D7" s="74">
        <f t="shared" si="0"/>
        <v>0.32207864035533484</v>
      </c>
      <c r="E7" s="18">
        <v>1309040</v>
      </c>
      <c r="F7" s="80">
        <f t="shared" si="1"/>
        <v>6.152111356429026E-05</v>
      </c>
      <c r="G7" s="81">
        <v>8224914044</v>
      </c>
      <c r="H7" s="74">
        <f t="shared" si="2"/>
        <v>0.3865472949317438</v>
      </c>
      <c r="I7" s="81">
        <v>3410767312</v>
      </c>
      <c r="J7" s="71">
        <f t="shared" si="3"/>
        <v>0.1602962500327882</v>
      </c>
      <c r="K7" s="73">
        <v>187466847</v>
      </c>
      <c r="L7" s="71">
        <f t="shared" si="4"/>
        <v>0.00881040241996152</v>
      </c>
      <c r="M7" s="73">
        <v>451494187</v>
      </c>
      <c r="N7" s="71">
        <f t="shared" si="5"/>
        <v>0.02121892772722293</v>
      </c>
      <c r="O7" s="73"/>
      <c r="P7" s="71"/>
    </row>
    <row r="8" spans="1:16" s="56" customFormat="1" ht="15" customHeight="1">
      <c r="A8" s="149" t="s">
        <v>45</v>
      </c>
      <c r="B8" s="13">
        <v>22486707081</v>
      </c>
      <c r="C8" s="88">
        <v>7357647520</v>
      </c>
      <c r="D8" s="74">
        <f t="shared" si="0"/>
        <v>0.3271998649467355</v>
      </c>
      <c r="E8" s="18">
        <v>1448800</v>
      </c>
      <c r="F8" s="80">
        <f t="shared" si="1"/>
        <v>6.44291756361319E-05</v>
      </c>
      <c r="G8" s="81">
        <v>7398769824</v>
      </c>
      <c r="H8" s="74">
        <f t="shared" si="2"/>
        <v>0.32902860331433514</v>
      </c>
      <c r="I8" s="81">
        <v>4119479225</v>
      </c>
      <c r="J8" s="71">
        <f t="shared" si="3"/>
        <v>0.18319619720936053</v>
      </c>
      <c r="K8" s="73">
        <v>927568042</v>
      </c>
      <c r="L8" s="71">
        <f t="shared" si="4"/>
        <v>0.04124961643600288</v>
      </c>
      <c r="M8" s="73">
        <v>441618503</v>
      </c>
      <c r="N8" s="71">
        <f t="shared" si="5"/>
        <v>0.019639091726913752</v>
      </c>
      <c r="O8" s="73"/>
      <c r="P8" s="71"/>
    </row>
    <row r="9" spans="1:16" s="56" customFormat="1" ht="15" customHeight="1">
      <c r="A9" s="149" t="s">
        <v>48</v>
      </c>
      <c r="B9" s="13">
        <f>C9+E9+G9+I9+K9+M9+O9+I22+K22+M22+O22</f>
        <v>24564767611</v>
      </c>
      <c r="C9" s="88">
        <v>7799067453</v>
      </c>
      <c r="D9" s="74">
        <f t="shared" si="0"/>
        <v>0.3174899749309092</v>
      </c>
      <c r="E9" s="18">
        <v>1494640</v>
      </c>
      <c r="F9" s="80">
        <f t="shared" si="1"/>
        <v>6.0844866260029524E-05</v>
      </c>
      <c r="G9" s="81">
        <v>6869306174</v>
      </c>
      <c r="H9" s="74">
        <f t="shared" si="2"/>
        <v>0.279640592688691</v>
      </c>
      <c r="I9" s="81">
        <v>4923369889</v>
      </c>
      <c r="J9" s="71">
        <f t="shared" si="3"/>
        <v>0.2004240368549359</v>
      </c>
      <c r="K9" s="73">
        <v>1297970125</v>
      </c>
      <c r="L9" s="71">
        <f t="shared" si="4"/>
        <v>0.05283868936007253</v>
      </c>
      <c r="M9" s="73">
        <v>1301581101</v>
      </c>
      <c r="N9" s="71">
        <f t="shared" si="5"/>
        <v>0.052985687534742136</v>
      </c>
      <c r="O9" s="73"/>
      <c r="P9" s="71"/>
    </row>
    <row r="10" spans="1:16" s="56" customFormat="1" ht="15" customHeight="1">
      <c r="A10" s="149" t="s">
        <v>59</v>
      </c>
      <c r="B10" s="13">
        <f>C10+E10+G10+I10+K10+M10+O10+I23+K23+M23+O23</f>
        <v>26140741166</v>
      </c>
      <c r="C10" s="88">
        <v>7810109253</v>
      </c>
      <c r="D10" s="74">
        <f t="shared" si="0"/>
        <v>0.2987715307459695</v>
      </c>
      <c r="E10" s="18">
        <v>1582400</v>
      </c>
      <c r="F10" s="80">
        <f t="shared" si="1"/>
        <v>6.053386129916436E-05</v>
      </c>
      <c r="G10" s="81">
        <v>6846882618</v>
      </c>
      <c r="H10" s="74">
        <f t="shared" si="2"/>
        <v>0.2619238136562635</v>
      </c>
      <c r="I10" s="81">
        <v>5419045764</v>
      </c>
      <c r="J10" s="71">
        <f t="shared" si="3"/>
        <v>0.2073026824139283</v>
      </c>
      <c r="K10" s="73">
        <v>1235263504</v>
      </c>
      <c r="L10" s="71">
        <f t="shared" si="4"/>
        <v>0.04725434126583402</v>
      </c>
      <c r="M10" s="73">
        <v>2254960990</v>
      </c>
      <c r="N10" s="71">
        <f t="shared" si="5"/>
        <v>0.08626232040172292</v>
      </c>
      <c r="O10" s="73"/>
      <c r="P10" s="71"/>
    </row>
    <row r="11" spans="1:16" s="56" customFormat="1" ht="15" customHeight="1">
      <c r="A11" s="149" t="s">
        <v>57</v>
      </c>
      <c r="B11" s="13">
        <f>C11+E11+G11+I11+K11+M11+O11+I24+K24+M24+O24</f>
        <v>27354728643</v>
      </c>
      <c r="C11" s="88">
        <v>6691946437</v>
      </c>
      <c r="D11" s="74">
        <f t="shared" si="0"/>
        <v>0.24463581870377832</v>
      </c>
      <c r="E11" s="18">
        <v>1315166</v>
      </c>
      <c r="F11" s="80">
        <f t="shared" si="1"/>
        <v>4.8078195808992145E-05</v>
      </c>
      <c r="G11" s="81">
        <v>6228854730</v>
      </c>
      <c r="H11" s="74">
        <f t="shared" si="2"/>
        <v>0.22770669054302414</v>
      </c>
      <c r="I11" s="81">
        <v>3717401929</v>
      </c>
      <c r="J11" s="71">
        <f t="shared" si="3"/>
        <v>0.13589613618599258</v>
      </c>
      <c r="K11" s="73">
        <v>1213901453</v>
      </c>
      <c r="L11" s="71">
        <f t="shared" si="4"/>
        <v>0.0443762929927888</v>
      </c>
      <c r="M11" s="73">
        <v>2597883385</v>
      </c>
      <c r="N11" s="71">
        <f t="shared" si="5"/>
        <v>0.09497017568349343</v>
      </c>
      <c r="O11" s="73">
        <v>4164227279</v>
      </c>
      <c r="P11" s="71">
        <f>O11/B11</f>
        <v>0.1522306191864058</v>
      </c>
    </row>
    <row r="12" spans="1:16" s="56" customFormat="1" ht="15" customHeight="1">
      <c r="A12" s="149" t="s">
        <v>80</v>
      </c>
      <c r="B12" s="13">
        <f>C12+E12+G12+I12+K12+M12+O12+I25+K25+M25+O25</f>
        <v>26846075576</v>
      </c>
      <c r="C12" s="88">
        <v>6048581688</v>
      </c>
      <c r="D12" s="74">
        <f t="shared" si="0"/>
        <v>0.22530599196432807</v>
      </c>
      <c r="E12" s="18">
        <v>1404720</v>
      </c>
      <c r="F12" s="80">
        <f t="shared" si="1"/>
        <v>5.232496630739575E-05</v>
      </c>
      <c r="G12" s="81">
        <v>6765819344</v>
      </c>
      <c r="H12" s="74">
        <f t="shared" si="2"/>
        <v>0.25202265876240565</v>
      </c>
      <c r="I12" s="81">
        <v>1320915000</v>
      </c>
      <c r="J12" s="71">
        <f t="shared" si="3"/>
        <v>0.0492032809883348</v>
      </c>
      <c r="K12" s="73">
        <v>1252202356</v>
      </c>
      <c r="L12" s="71">
        <f t="shared" si="4"/>
        <v>0.04664377675817357</v>
      </c>
      <c r="M12" s="73">
        <v>2824188719</v>
      </c>
      <c r="N12" s="71">
        <f t="shared" si="5"/>
        <v>0.10519931343428027</v>
      </c>
      <c r="O12" s="73">
        <v>5493224891</v>
      </c>
      <c r="P12" s="71">
        <f>O12/B12</f>
        <v>0.20461928878390193</v>
      </c>
    </row>
    <row r="13" spans="1:16" s="56" customFormat="1" ht="15" customHeight="1">
      <c r="A13" s="149" t="s">
        <v>79</v>
      </c>
      <c r="B13" s="13">
        <f>C13+E13+G13+I13+K13+M13+O13+I26+K26+M26+O26</f>
        <v>27346000000</v>
      </c>
      <c r="C13" s="88">
        <v>6322833000</v>
      </c>
      <c r="D13" s="74">
        <f t="shared" si="0"/>
        <v>0.23121600965406275</v>
      </c>
      <c r="E13" s="18">
        <v>1422000</v>
      </c>
      <c r="F13" s="80">
        <f t="shared" si="1"/>
        <v>5.20002925473561E-05</v>
      </c>
      <c r="G13" s="81">
        <v>5737684000</v>
      </c>
      <c r="H13" s="74">
        <f t="shared" si="2"/>
        <v>0.20981803554450376</v>
      </c>
      <c r="I13" s="81">
        <v>928775000</v>
      </c>
      <c r="J13" s="71">
        <f t="shared" si="3"/>
        <v>0.03396383383310173</v>
      </c>
      <c r="K13" s="73">
        <v>1090755000</v>
      </c>
      <c r="L13" s="71">
        <f t="shared" si="4"/>
        <v>0.039887186425802676</v>
      </c>
      <c r="M13" s="73">
        <v>3363215000</v>
      </c>
      <c r="N13" s="71">
        <f t="shared" si="5"/>
        <v>0.12298745703210708</v>
      </c>
      <c r="O13" s="73">
        <v>6866349000</v>
      </c>
      <c r="P13" s="71">
        <f>O13/B13</f>
        <v>0.25109153075404084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117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44"/>
      <c r="F15" s="44"/>
      <c r="G15" s="44"/>
      <c r="I15" s="30"/>
      <c r="J15" s="5"/>
      <c r="K15" s="8"/>
      <c r="L15" s="8"/>
      <c r="M15" s="5"/>
      <c r="N15" s="5"/>
      <c r="O15" s="5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9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H17" s="105">
        <v>2001</v>
      </c>
      <c r="I17" s="69">
        <v>0</v>
      </c>
      <c r="J17" s="70">
        <f aca="true" t="shared" si="6" ref="J17:J26">I17/B4</f>
        <v>0</v>
      </c>
      <c r="K17" s="24">
        <v>2065923000</v>
      </c>
      <c r="L17" s="71">
        <f aca="true" t="shared" si="7" ref="L17:L26">K17/B4</f>
        <v>0.10874010939999593</v>
      </c>
      <c r="M17" s="24">
        <v>0</v>
      </c>
      <c r="N17" s="71">
        <f aca="true" t="shared" si="8" ref="N17:N26">M17/B4</f>
        <v>0</v>
      </c>
      <c r="O17" s="24">
        <v>92985000</v>
      </c>
      <c r="P17" s="71">
        <f aca="true" t="shared" si="9" ref="P17:P26">O17/B4</f>
        <v>0.004894276830529802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H18" s="105">
        <v>2002</v>
      </c>
      <c r="I18" s="61">
        <v>0</v>
      </c>
      <c r="J18" s="72">
        <f t="shared" si="6"/>
        <v>0</v>
      </c>
      <c r="K18" s="73">
        <v>2073705000</v>
      </c>
      <c r="L18" s="71">
        <f t="shared" si="7"/>
        <v>0.11213633781783873</v>
      </c>
      <c r="M18" s="73">
        <v>0</v>
      </c>
      <c r="N18" s="71">
        <f t="shared" si="8"/>
        <v>0</v>
      </c>
      <c r="O18" s="73">
        <v>42214000</v>
      </c>
      <c r="P18" s="71">
        <f t="shared" si="9"/>
        <v>0.002282737112869113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H19" s="105">
        <v>2003</v>
      </c>
      <c r="I19" s="61">
        <v>0</v>
      </c>
      <c r="J19" s="72">
        <f t="shared" si="6"/>
        <v>0</v>
      </c>
      <c r="K19" s="73">
        <v>2276771861</v>
      </c>
      <c r="L19" s="71">
        <f t="shared" si="7"/>
        <v>0.10901348178821585</v>
      </c>
      <c r="M19" s="73">
        <v>0</v>
      </c>
      <c r="N19" s="71">
        <f t="shared" si="8"/>
        <v>0</v>
      </c>
      <c r="O19" s="73">
        <v>37629706</v>
      </c>
      <c r="P19" s="71">
        <f t="shared" si="9"/>
        <v>0.0018017375126575831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H20" s="105">
        <v>2004</v>
      </c>
      <c r="I20" s="61">
        <v>0</v>
      </c>
      <c r="J20" s="72">
        <f t="shared" si="6"/>
        <v>0</v>
      </c>
      <c r="K20" s="73">
        <v>2046873238</v>
      </c>
      <c r="L20" s="71">
        <f t="shared" si="7"/>
        <v>0.09619715281939784</v>
      </c>
      <c r="M20" s="73">
        <v>0</v>
      </c>
      <c r="N20" s="71">
        <f t="shared" si="8"/>
        <v>0</v>
      </c>
      <c r="O20" s="73">
        <v>51917103</v>
      </c>
      <c r="P20" s="71">
        <f t="shared" si="9"/>
        <v>0.0024399544625007294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H21" s="105">
        <v>2005</v>
      </c>
      <c r="I21" s="61">
        <v>0</v>
      </c>
      <c r="J21" s="72">
        <f t="shared" si="6"/>
        <v>0</v>
      </c>
      <c r="K21" s="73">
        <v>2203278597</v>
      </c>
      <c r="L21" s="71">
        <f t="shared" si="7"/>
        <v>0.09798138024671679</v>
      </c>
      <c r="M21" s="73">
        <v>0</v>
      </c>
      <c r="N21" s="71">
        <f t="shared" si="8"/>
        <v>0</v>
      </c>
      <c r="O21" s="73">
        <v>37502570</v>
      </c>
      <c r="P21" s="71">
        <f t="shared" si="9"/>
        <v>0.0016677661991553916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F22" s="62"/>
      <c r="H22" s="105">
        <v>2006</v>
      </c>
      <c r="I22" s="61">
        <v>0</v>
      </c>
      <c r="J22" s="72">
        <f t="shared" si="6"/>
        <v>0</v>
      </c>
      <c r="K22" s="73">
        <v>2334647568</v>
      </c>
      <c r="L22" s="71">
        <f t="shared" si="7"/>
        <v>0.09504049071298988</v>
      </c>
      <c r="M22" s="73">
        <v>0</v>
      </c>
      <c r="N22" s="71">
        <f t="shared" si="8"/>
        <v>0</v>
      </c>
      <c r="O22" s="73">
        <v>37330661</v>
      </c>
      <c r="P22" s="71">
        <f t="shared" si="9"/>
        <v>0.0015196830513993338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F23" s="62"/>
      <c r="H23" s="105">
        <v>2007</v>
      </c>
      <c r="I23" s="61">
        <v>0</v>
      </c>
      <c r="J23" s="72">
        <f t="shared" si="6"/>
        <v>0</v>
      </c>
      <c r="K23" s="73">
        <v>2531863522</v>
      </c>
      <c r="L23" s="71">
        <f t="shared" si="7"/>
        <v>0.09685507790012751</v>
      </c>
      <c r="M23" s="73">
        <v>0</v>
      </c>
      <c r="N23" s="71">
        <f t="shared" si="8"/>
        <v>0</v>
      </c>
      <c r="O23" s="73">
        <v>41033115</v>
      </c>
      <c r="P23" s="71">
        <f t="shared" si="9"/>
        <v>0.0015696997548550686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F24" s="62"/>
      <c r="H24" s="105">
        <v>2008</v>
      </c>
      <c r="I24" s="61">
        <v>0</v>
      </c>
      <c r="J24" s="72">
        <f t="shared" si="6"/>
        <v>0</v>
      </c>
      <c r="K24" s="73">
        <v>2708703302</v>
      </c>
      <c r="L24" s="71">
        <f t="shared" si="7"/>
        <v>0.09902139178021602</v>
      </c>
      <c r="M24" s="73">
        <v>0</v>
      </c>
      <c r="N24" s="71">
        <f t="shared" si="8"/>
        <v>0</v>
      </c>
      <c r="O24" s="73">
        <v>30494962</v>
      </c>
      <c r="P24" s="71">
        <f t="shared" si="9"/>
        <v>0.0011147967284918974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F25" s="62"/>
      <c r="H25" s="105">
        <v>2009</v>
      </c>
      <c r="I25" s="61">
        <v>0</v>
      </c>
      <c r="J25" s="72">
        <f t="shared" si="6"/>
        <v>0</v>
      </c>
      <c r="K25" s="73">
        <v>3093084586</v>
      </c>
      <c r="L25" s="71">
        <f t="shared" si="7"/>
        <v>0.11521552106353945</v>
      </c>
      <c r="M25" s="73">
        <v>0</v>
      </c>
      <c r="N25" s="71">
        <f t="shared" si="8"/>
        <v>0</v>
      </c>
      <c r="O25" s="73">
        <v>46654272</v>
      </c>
      <c r="P25" s="71">
        <f t="shared" si="9"/>
        <v>0.001737843278728912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F26" s="62"/>
      <c r="H26" s="105">
        <v>2010</v>
      </c>
      <c r="I26" s="61">
        <v>0</v>
      </c>
      <c r="J26" s="72">
        <f t="shared" si="6"/>
        <v>0</v>
      </c>
      <c r="K26" s="73">
        <v>2986762000</v>
      </c>
      <c r="L26" s="71">
        <f t="shared" si="7"/>
        <v>0.10922116580121408</v>
      </c>
      <c r="M26" s="73">
        <v>0</v>
      </c>
      <c r="N26" s="71">
        <f t="shared" si="8"/>
        <v>0</v>
      </c>
      <c r="O26" s="73">
        <v>48205000</v>
      </c>
      <c r="P26" s="71">
        <f t="shared" si="9"/>
        <v>0.0017627806626197616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19713481000</v>
      </c>
      <c r="C30" s="22">
        <v>494364000</v>
      </c>
      <c r="D30" s="71">
        <f aca="true" t="shared" si="10" ref="D30:D39">C30/B30</f>
        <v>0.025077458415385896</v>
      </c>
      <c r="E30" s="24">
        <v>11885531000</v>
      </c>
      <c r="F30" s="60">
        <f aca="true" t="shared" si="11" ref="F30:F39">E30/B30</f>
        <v>0.6029138638680809</v>
      </c>
      <c r="G30" s="24">
        <v>5651121000</v>
      </c>
      <c r="H30" s="60">
        <f aca="true" t="shared" si="12" ref="H30:H39">G30/B30</f>
        <v>0.28666276645915556</v>
      </c>
      <c r="I30" s="24">
        <v>919832000</v>
      </c>
      <c r="J30" s="71">
        <f aca="true" t="shared" si="13" ref="J30:J39">I30/B30</f>
        <v>0.04666004953665971</v>
      </c>
      <c r="K30" s="24">
        <v>187896000</v>
      </c>
      <c r="L30" s="71">
        <f aca="true" t="shared" si="14" ref="L30:L39">K30/B30</f>
        <v>0.00953134558021488</v>
      </c>
      <c r="M30" s="24">
        <v>24388000</v>
      </c>
      <c r="N30" s="71">
        <f aca="true" t="shared" si="15" ref="N30:N39">M30/B30</f>
        <v>0.0012371229616930668</v>
      </c>
      <c r="O30" s="24"/>
      <c r="P30" s="71"/>
    </row>
    <row r="31" spans="1:16" s="105" customFormat="1" ht="15" customHeight="1">
      <c r="A31" s="149" t="s">
        <v>10</v>
      </c>
      <c r="B31" s="73">
        <v>20020205000</v>
      </c>
      <c r="C31" s="88">
        <v>494749000</v>
      </c>
      <c r="D31" s="71">
        <f t="shared" si="10"/>
        <v>0.024712484212823994</v>
      </c>
      <c r="E31" s="73">
        <v>10859600000</v>
      </c>
      <c r="F31" s="60">
        <f t="shared" si="11"/>
        <v>0.5424320080638535</v>
      </c>
      <c r="G31" s="73">
        <v>6777478000</v>
      </c>
      <c r="H31" s="60">
        <f t="shared" si="12"/>
        <v>0.3385318981498941</v>
      </c>
      <c r="I31" s="73">
        <v>913712000</v>
      </c>
      <c r="J31" s="71">
        <f t="shared" si="13"/>
        <v>0.0456394927024973</v>
      </c>
      <c r="K31" s="73">
        <v>172582000</v>
      </c>
      <c r="L31" s="71">
        <f t="shared" si="14"/>
        <v>0.00862039124973995</v>
      </c>
      <c r="M31" s="73">
        <v>23390000</v>
      </c>
      <c r="N31" s="71">
        <f t="shared" si="15"/>
        <v>0.0011683197050180055</v>
      </c>
      <c r="O31" s="73"/>
      <c r="P31" s="71"/>
    </row>
    <row r="32" spans="1:16" s="105" customFormat="1" ht="15" customHeight="1">
      <c r="A32" s="149" t="s">
        <v>11</v>
      </c>
      <c r="B32" s="73">
        <v>23204603865</v>
      </c>
      <c r="C32" s="88">
        <v>491611890</v>
      </c>
      <c r="D32" s="71">
        <f t="shared" si="10"/>
        <v>0.021185963477769545</v>
      </c>
      <c r="E32" s="73">
        <v>13006978050</v>
      </c>
      <c r="F32" s="60">
        <f t="shared" si="11"/>
        <v>0.5605343717855362</v>
      </c>
      <c r="G32" s="73">
        <v>6650738109</v>
      </c>
      <c r="H32" s="80">
        <f t="shared" si="12"/>
        <v>0.286612869915502</v>
      </c>
      <c r="I32" s="81">
        <v>1075268139</v>
      </c>
      <c r="J32" s="71">
        <f t="shared" si="13"/>
        <v>0.04633856907257313</v>
      </c>
      <c r="K32" s="73">
        <v>408927000</v>
      </c>
      <c r="L32" s="71">
        <f t="shared" si="14"/>
        <v>0.017622666707824877</v>
      </c>
      <c r="M32" s="73">
        <v>26837452</v>
      </c>
      <c r="N32" s="71">
        <f t="shared" si="15"/>
        <v>0.001156557214082827</v>
      </c>
      <c r="O32" s="73"/>
      <c r="P32" s="71"/>
    </row>
    <row r="33" spans="1:16" s="105" customFormat="1" ht="15" customHeight="1">
      <c r="A33" s="149" t="s">
        <v>41</v>
      </c>
      <c r="B33" s="73">
        <v>24384843161</v>
      </c>
      <c r="C33" s="88">
        <v>490175142</v>
      </c>
      <c r="D33" s="71">
        <f t="shared" si="10"/>
        <v>0.02010163193437978</v>
      </c>
      <c r="E33" s="73">
        <v>14212438956</v>
      </c>
      <c r="F33" s="80">
        <f t="shared" si="11"/>
        <v>0.5828390554806079</v>
      </c>
      <c r="G33" s="81">
        <v>5615043422</v>
      </c>
      <c r="H33" s="80">
        <f t="shared" si="12"/>
        <v>0.2302677685858748</v>
      </c>
      <c r="I33" s="81">
        <v>1285566367</v>
      </c>
      <c r="J33" s="71">
        <f t="shared" si="13"/>
        <v>0.052719894834348406</v>
      </c>
      <c r="K33" s="73">
        <v>424909211</v>
      </c>
      <c r="L33" s="71">
        <f t="shared" si="14"/>
        <v>0.017425136105840545</v>
      </c>
      <c r="M33" s="73">
        <v>23997299</v>
      </c>
      <c r="N33" s="71">
        <f t="shared" si="15"/>
        <v>0.0009841071702433658</v>
      </c>
      <c r="O33" s="73"/>
      <c r="P33" s="71"/>
    </row>
    <row r="34" spans="1:16" s="105" customFormat="1" ht="15" customHeight="1">
      <c r="A34" s="149" t="s">
        <v>45</v>
      </c>
      <c r="B34" s="73">
        <v>26270625353</v>
      </c>
      <c r="C34" s="88">
        <v>479420343</v>
      </c>
      <c r="D34" s="71">
        <f t="shared" si="10"/>
        <v>0.018249293138553023</v>
      </c>
      <c r="E34" s="73">
        <v>15557551988</v>
      </c>
      <c r="F34" s="80">
        <f t="shared" si="11"/>
        <v>0.592203336576584</v>
      </c>
      <c r="G34" s="81">
        <v>5030863875</v>
      </c>
      <c r="H34" s="80">
        <f t="shared" si="12"/>
        <v>0.1915014891118873</v>
      </c>
      <c r="I34" s="81">
        <v>1511598727</v>
      </c>
      <c r="J34" s="71">
        <f t="shared" si="13"/>
        <v>0.05753950302623388</v>
      </c>
      <c r="K34" s="73">
        <v>451645856</v>
      </c>
      <c r="L34" s="71">
        <f t="shared" si="14"/>
        <v>0.017192048150023342</v>
      </c>
      <c r="M34" s="73">
        <v>22612982</v>
      </c>
      <c r="N34" s="71">
        <f t="shared" si="15"/>
        <v>0.0008607706019993044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28422054345</v>
      </c>
      <c r="C35" s="88">
        <v>489024624</v>
      </c>
      <c r="D35" s="71">
        <f t="shared" si="10"/>
        <v>0.017205815528462287</v>
      </c>
      <c r="E35" s="73">
        <v>15958730083</v>
      </c>
      <c r="F35" s="80">
        <f t="shared" si="11"/>
        <v>0.5614910832723622</v>
      </c>
      <c r="G35" s="81">
        <v>5059484706</v>
      </c>
      <c r="H35" s="80">
        <f t="shared" si="12"/>
        <v>0.17801263218293942</v>
      </c>
      <c r="I35" s="81">
        <v>1515492347</v>
      </c>
      <c r="J35" s="71">
        <f t="shared" si="13"/>
        <v>0.05332099955211735</v>
      </c>
      <c r="K35" s="73">
        <v>1394514380</v>
      </c>
      <c r="L35" s="71">
        <f t="shared" si="14"/>
        <v>0.049064517401618525</v>
      </c>
      <c r="M35" s="73">
        <v>23279088</v>
      </c>
      <c r="N35" s="71">
        <f t="shared" si="15"/>
        <v>0.0008190501544127562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29920425546</v>
      </c>
      <c r="C36" s="88">
        <v>490438749</v>
      </c>
      <c r="D36" s="71">
        <f t="shared" si="10"/>
        <v>0.016391436286425604</v>
      </c>
      <c r="E36" s="73">
        <v>16947773574</v>
      </c>
      <c r="F36" s="80">
        <f t="shared" si="11"/>
        <v>0.56642822636143</v>
      </c>
      <c r="G36" s="81">
        <v>4920660546</v>
      </c>
      <c r="H36" s="80">
        <f t="shared" si="12"/>
        <v>0.16445824069029102</v>
      </c>
      <c r="I36" s="81">
        <v>1273547928</v>
      </c>
      <c r="J36" s="71">
        <f t="shared" si="13"/>
        <v>0.04256449915934628</v>
      </c>
      <c r="K36" s="73">
        <v>2505984432</v>
      </c>
      <c r="L36" s="71">
        <f t="shared" si="14"/>
        <v>0.08375497294138652</v>
      </c>
      <c r="M36" s="73">
        <v>25095699</v>
      </c>
      <c r="N36" s="71">
        <f t="shared" si="15"/>
        <v>0.0008387480639744776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29833987866</v>
      </c>
      <c r="C37" s="88">
        <v>583385953</v>
      </c>
      <c r="D37" s="71">
        <f t="shared" si="10"/>
        <v>0.019554407396701057</v>
      </c>
      <c r="E37" s="73">
        <v>17124746748</v>
      </c>
      <c r="F37" s="80">
        <f t="shared" si="11"/>
        <v>0.5740012640923556</v>
      </c>
      <c r="G37" s="81">
        <v>601897484</v>
      </c>
      <c r="H37" s="80">
        <f t="shared" si="12"/>
        <v>0.020174892029300125</v>
      </c>
      <c r="I37" s="81">
        <v>1118180031</v>
      </c>
      <c r="J37" s="71">
        <f t="shared" si="13"/>
        <v>0.037480072594462725</v>
      </c>
      <c r="K37" s="73">
        <v>2944703368</v>
      </c>
      <c r="L37" s="71">
        <f t="shared" si="14"/>
        <v>0.0987029753188276</v>
      </c>
      <c r="M37" s="73">
        <v>133373142</v>
      </c>
      <c r="N37" s="71">
        <f t="shared" si="15"/>
        <v>0.004470510030340173</v>
      </c>
      <c r="O37" s="73">
        <v>3943046</v>
      </c>
      <c r="P37" s="71">
        <f>O37/B37</f>
        <v>0.00013216623998475418</v>
      </c>
    </row>
    <row r="38" spans="1:16" s="105" customFormat="1" ht="15" customHeight="1">
      <c r="A38" s="149" t="s">
        <v>80</v>
      </c>
      <c r="B38" s="73">
        <f>C38+E38+G38+I38+K38+M38+O38+G51+I51+K51+M51+O51</f>
        <v>28786304283</v>
      </c>
      <c r="C38" s="88">
        <v>551145388</v>
      </c>
      <c r="D38" s="71">
        <f t="shared" si="10"/>
        <v>0.01914609748377751</v>
      </c>
      <c r="E38" s="73">
        <v>17370824073</v>
      </c>
      <c r="F38" s="80">
        <f t="shared" si="11"/>
        <v>0.6034405772351433</v>
      </c>
      <c r="G38" s="81">
        <v>355083550</v>
      </c>
      <c r="H38" s="80">
        <f t="shared" si="12"/>
        <v>0.012335155861243976</v>
      </c>
      <c r="I38" s="81">
        <v>1190995974</v>
      </c>
      <c r="J38" s="71">
        <f t="shared" si="13"/>
        <v>0.04137370196226797</v>
      </c>
      <c r="K38" s="73">
        <v>2982170741</v>
      </c>
      <c r="L38" s="71">
        <f t="shared" si="14"/>
        <v>0.10359686021804287</v>
      </c>
      <c r="M38" s="73">
        <v>166746653</v>
      </c>
      <c r="N38" s="71">
        <f t="shared" si="15"/>
        <v>0.005792568971713179</v>
      </c>
      <c r="O38" s="73">
        <v>9353784</v>
      </c>
      <c r="P38" s="71">
        <f>O38/B38</f>
        <v>0.00032493868987287675</v>
      </c>
    </row>
    <row r="39" spans="1:16" s="105" customFormat="1" ht="15" customHeight="1">
      <c r="A39" s="149" t="s">
        <v>79</v>
      </c>
      <c r="B39" s="73">
        <f>C39+E39+G39+I39+K39+M39+O39+G52+I52+K52+M52+O52</f>
        <v>27346000000</v>
      </c>
      <c r="C39" s="88">
        <v>601859000</v>
      </c>
      <c r="D39" s="71">
        <f t="shared" si="10"/>
        <v>0.02200903239961969</v>
      </c>
      <c r="E39" s="73">
        <v>18258598000</v>
      </c>
      <c r="F39" s="80">
        <f t="shared" si="11"/>
        <v>0.6676880713815548</v>
      </c>
      <c r="G39" s="81">
        <v>193000</v>
      </c>
      <c r="H39" s="80">
        <f t="shared" si="12"/>
        <v>7.05770496599137E-06</v>
      </c>
      <c r="I39" s="81">
        <v>1303803000</v>
      </c>
      <c r="J39" s="71">
        <f t="shared" si="13"/>
        <v>0.047678015066188836</v>
      </c>
      <c r="K39" s="73">
        <v>3363628000</v>
      </c>
      <c r="L39" s="71">
        <f t="shared" si="14"/>
        <v>0.1230025597893659</v>
      </c>
      <c r="M39" s="73">
        <v>307020000</v>
      </c>
      <c r="N39" s="71">
        <f t="shared" si="15"/>
        <v>0.011227236158853215</v>
      </c>
      <c r="O39" s="73">
        <v>5625000</v>
      </c>
      <c r="P39" s="71">
        <f>O39/B39</f>
        <v>0.00020569735976011118</v>
      </c>
    </row>
    <row r="40" spans="1:15" s="105" customFormat="1" ht="15" customHeight="1">
      <c r="A40" s="153"/>
      <c r="N40" s="44"/>
      <c r="O40" s="44"/>
    </row>
    <row r="41" spans="1:16" s="105" customFormat="1" ht="15" customHeight="1" thickBot="1">
      <c r="A41" s="153"/>
      <c r="E41" s="44"/>
      <c r="F41" s="142"/>
      <c r="G41" s="5"/>
      <c r="H41" s="5"/>
      <c r="I41" s="5"/>
      <c r="J41" s="5"/>
      <c r="K41" s="5"/>
      <c r="L41" s="5"/>
      <c r="M41" s="5"/>
      <c r="N41" s="8"/>
      <c r="O41" s="8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19</v>
      </c>
      <c r="J42" s="109" t="s">
        <v>2</v>
      </c>
      <c r="K42" s="96" t="s">
        <v>26</v>
      </c>
      <c r="L42" s="102" t="s">
        <v>2</v>
      </c>
      <c r="M42" s="96" t="s">
        <v>37</v>
      </c>
      <c r="N42" s="109" t="s">
        <v>2</v>
      </c>
      <c r="O42" s="96" t="s">
        <v>34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6" ref="B43:B52">B4-B30</f>
        <v>-714760000</v>
      </c>
      <c r="C43" s="71">
        <f>B43/B30</f>
        <v>-0.03625742201491457</v>
      </c>
      <c r="D43" s="105">
        <v>2001</v>
      </c>
      <c r="E43" s="61">
        <v>0</v>
      </c>
      <c r="F43" s="105">
        <v>2001</v>
      </c>
      <c r="G43" s="83"/>
      <c r="H43" s="116"/>
      <c r="I43" s="83">
        <v>5081000</v>
      </c>
      <c r="J43" s="116">
        <f>I43/B30</f>
        <v>0.00025774240480410336</v>
      </c>
      <c r="K43" s="212">
        <v>11044000</v>
      </c>
      <c r="L43" s="116">
        <f>K43/B30</f>
        <v>0.0005602257663169686</v>
      </c>
      <c r="M43" s="212">
        <v>534224000</v>
      </c>
      <c r="N43" s="71">
        <f>M43/B30</f>
        <v>0.0270994250076889</v>
      </c>
      <c r="O43" s="83">
        <v>0</v>
      </c>
      <c r="P43" s="71">
        <f>O43/B30</f>
        <v>0</v>
      </c>
    </row>
    <row r="44" spans="1:16" s="105" customFormat="1" ht="15" customHeight="1">
      <c r="A44" s="65" t="s">
        <v>21</v>
      </c>
      <c r="B44" s="103">
        <f t="shared" si="16"/>
        <v>-1527493000</v>
      </c>
      <c r="C44" s="71">
        <f>B44/B31</f>
        <v>-0.07629757037952409</v>
      </c>
      <c r="D44" s="105">
        <v>2002</v>
      </c>
      <c r="E44" s="61">
        <v>0</v>
      </c>
      <c r="F44" s="105">
        <v>2002</v>
      </c>
      <c r="G44" s="81"/>
      <c r="H44" s="71"/>
      <c r="I44" s="81">
        <v>2646000</v>
      </c>
      <c r="J44" s="71">
        <f aca="true" t="shared" si="17" ref="J44:J52">I44/B31</f>
        <v>0.00013216647881477737</v>
      </c>
      <c r="K44" s="61">
        <v>61288000</v>
      </c>
      <c r="L44" s="71">
        <f aca="true" t="shared" si="18" ref="L44:L52">K44/B31</f>
        <v>0.003061307314285743</v>
      </c>
      <c r="M44" s="61">
        <v>714760000</v>
      </c>
      <c r="N44" s="71">
        <f aca="true" t="shared" si="19" ref="N44:N52">M44/B31</f>
        <v>0.03570193212307267</v>
      </c>
      <c r="O44" s="81">
        <v>0</v>
      </c>
      <c r="P44" s="71">
        <f aca="true" t="shared" si="20" ref="P44:P52">O44/B31</f>
        <v>0</v>
      </c>
    </row>
    <row r="45" spans="1:16" s="105" customFormat="1" ht="15" customHeight="1">
      <c r="A45" s="65" t="s">
        <v>22</v>
      </c>
      <c r="B45" s="103">
        <f t="shared" si="16"/>
        <v>-2319371840</v>
      </c>
      <c r="C45" s="71">
        <f aca="true" t="shared" si="21" ref="C45:C52">B45/B32</f>
        <v>-0.09995308920133553</v>
      </c>
      <c r="D45" s="105">
        <v>2003</v>
      </c>
      <c r="E45" s="61">
        <v>0</v>
      </c>
      <c r="F45" s="105">
        <v>2003</v>
      </c>
      <c r="G45" s="81"/>
      <c r="H45" s="71"/>
      <c r="I45" s="81">
        <v>3492648</v>
      </c>
      <c r="J45" s="71">
        <f t="shared" si="17"/>
        <v>0.00015051530378710907</v>
      </c>
      <c r="K45" s="61">
        <v>13258084</v>
      </c>
      <c r="L45" s="71">
        <f t="shared" si="18"/>
        <v>0.0005713557566909147</v>
      </c>
      <c r="M45" s="61">
        <v>1527492493</v>
      </c>
      <c r="N45" s="71">
        <f t="shared" si="19"/>
        <v>0.06582713076623341</v>
      </c>
      <c r="O45" s="81">
        <v>0</v>
      </c>
      <c r="P45" s="71">
        <f t="shared" si="20"/>
        <v>0</v>
      </c>
    </row>
    <row r="46" spans="1:16" s="105" customFormat="1" ht="15" customHeight="1">
      <c r="A46" s="65" t="s">
        <v>47</v>
      </c>
      <c r="B46" s="103">
        <f t="shared" si="16"/>
        <v>-3106944824</v>
      </c>
      <c r="C46" s="71">
        <f t="shared" si="21"/>
        <v>-0.12741295088455212</v>
      </c>
      <c r="D46" s="105">
        <v>2004</v>
      </c>
      <c r="E46" s="61">
        <v>0</v>
      </c>
      <c r="F46" s="105">
        <v>2004</v>
      </c>
      <c r="G46" s="81"/>
      <c r="H46" s="71"/>
      <c r="I46" s="81">
        <v>3492648</v>
      </c>
      <c r="J46" s="71">
        <f t="shared" si="17"/>
        <v>0.0001432302835388329</v>
      </c>
      <c r="K46" s="61">
        <v>13258084</v>
      </c>
      <c r="L46" s="71">
        <f t="shared" si="18"/>
        <v>0.0005437018361145079</v>
      </c>
      <c r="M46" s="61">
        <v>1527492493</v>
      </c>
      <c r="N46" s="71">
        <f t="shared" si="19"/>
        <v>0.06264106284854033</v>
      </c>
      <c r="O46" s="81">
        <v>0</v>
      </c>
      <c r="P46" s="71">
        <f t="shared" si="20"/>
        <v>0</v>
      </c>
    </row>
    <row r="47" spans="1:16" s="105" customFormat="1" ht="15" customHeight="1">
      <c r="A47" s="65" t="s">
        <v>42</v>
      </c>
      <c r="B47" s="103">
        <f t="shared" si="16"/>
        <v>-3783918272</v>
      </c>
      <c r="C47" s="71">
        <f t="shared" si="21"/>
        <v>-0.14403609435082945</v>
      </c>
      <c r="D47" s="105">
        <v>2005</v>
      </c>
      <c r="E47" s="61">
        <v>0</v>
      </c>
      <c r="F47" s="105">
        <v>2005</v>
      </c>
      <c r="G47" s="81"/>
      <c r="H47" s="71"/>
      <c r="I47" s="81">
        <v>2305636</v>
      </c>
      <c r="J47" s="71">
        <f t="shared" si="17"/>
        <v>8.776479314896497E-05</v>
      </c>
      <c r="K47" s="61">
        <v>57681122</v>
      </c>
      <c r="L47" s="71">
        <f t="shared" si="18"/>
        <v>0.002195650892391606</v>
      </c>
      <c r="M47" s="61">
        <v>3156944824</v>
      </c>
      <c r="N47" s="71">
        <f t="shared" si="19"/>
        <v>0.12017014370917857</v>
      </c>
      <c r="O47" s="81">
        <v>0</v>
      </c>
      <c r="P47" s="71">
        <f t="shared" si="20"/>
        <v>0</v>
      </c>
    </row>
    <row r="48" spans="1:16" s="105" customFormat="1" ht="15" customHeight="1">
      <c r="A48" s="65" t="s">
        <v>46</v>
      </c>
      <c r="B48" s="103">
        <f t="shared" si="16"/>
        <v>-3857286734</v>
      </c>
      <c r="C48" s="71">
        <f t="shared" si="21"/>
        <v>-0.13571456472422702</v>
      </c>
      <c r="D48" s="105">
        <v>2006</v>
      </c>
      <c r="E48" s="61">
        <v>0</v>
      </c>
      <c r="F48" s="105">
        <v>2006</v>
      </c>
      <c r="G48" s="81"/>
      <c r="H48" s="71"/>
      <c r="I48" s="81">
        <v>3000000</v>
      </c>
      <c r="J48" s="71">
        <f t="shared" si="17"/>
        <v>0.00010555183533127539</v>
      </c>
      <c r="K48" s="61">
        <v>194610845</v>
      </c>
      <c r="L48" s="71">
        <f t="shared" si="18"/>
        <v>0.006847177288373452</v>
      </c>
      <c r="M48" s="61">
        <v>3783918272</v>
      </c>
      <c r="N48" s="71">
        <f t="shared" si="19"/>
        <v>0.1331331727843827</v>
      </c>
      <c r="O48" s="81"/>
      <c r="P48" s="71">
        <f t="shared" si="20"/>
        <v>0</v>
      </c>
    </row>
    <row r="49" spans="1:16" s="105" customFormat="1" ht="15" customHeight="1">
      <c r="A49" s="65" t="s">
        <v>49</v>
      </c>
      <c r="B49" s="103">
        <f t="shared" si="16"/>
        <v>-3779684380</v>
      </c>
      <c r="C49" s="71">
        <f t="shared" si="21"/>
        <v>-0.12632455291082242</v>
      </c>
      <c r="D49" s="105">
        <v>2007</v>
      </c>
      <c r="E49" s="61">
        <v>0</v>
      </c>
      <c r="F49" s="105">
        <v>2007</v>
      </c>
      <c r="G49" s="81"/>
      <c r="H49" s="71"/>
      <c r="I49" s="81">
        <v>6420272</v>
      </c>
      <c r="J49" s="71">
        <f t="shared" si="17"/>
        <v>0.00021457823152045086</v>
      </c>
      <c r="K49" s="61">
        <v>110557984</v>
      </c>
      <c r="L49" s="71">
        <f t="shared" si="18"/>
        <v>0.0036950672319157663</v>
      </c>
      <c r="M49" s="61">
        <v>3639946362</v>
      </c>
      <c r="N49" s="71">
        <f t="shared" si="19"/>
        <v>0.12165423103370991</v>
      </c>
      <c r="O49" s="81"/>
      <c r="P49" s="71">
        <f t="shared" si="20"/>
        <v>0</v>
      </c>
    </row>
    <row r="50" spans="1:16" s="105" customFormat="1" ht="15" customHeight="1">
      <c r="A50" s="65" t="s">
        <v>51</v>
      </c>
      <c r="B50" s="103">
        <f t="shared" si="16"/>
        <v>-2479259223</v>
      </c>
      <c r="C50" s="71">
        <f t="shared" si="21"/>
        <v>-0.08310183788153452</v>
      </c>
      <c r="D50" s="105">
        <v>2008</v>
      </c>
      <c r="E50" s="61">
        <v>0</v>
      </c>
      <c r="F50" s="105">
        <v>2008</v>
      </c>
      <c r="G50" s="81">
        <v>2928358619</v>
      </c>
      <c r="H50" s="71">
        <f>G50/B37</f>
        <v>0.09815511865704263</v>
      </c>
      <c r="I50" s="81">
        <v>7361889</v>
      </c>
      <c r="J50" s="71">
        <f t="shared" si="17"/>
        <v>0.00024676181518428186</v>
      </c>
      <c r="K50" s="61">
        <v>608353206</v>
      </c>
      <c r="L50" s="71">
        <f t="shared" si="18"/>
        <v>0.020391280198022187</v>
      </c>
      <c r="M50" s="61">
        <v>3779684380</v>
      </c>
      <c r="N50" s="71">
        <f t="shared" si="19"/>
        <v>0.1266905516277788</v>
      </c>
      <c r="O50" s="81">
        <v>0</v>
      </c>
      <c r="P50" s="71">
        <f t="shared" si="20"/>
        <v>0</v>
      </c>
    </row>
    <row r="51" spans="1:16" s="105" customFormat="1" ht="15" customHeight="1">
      <c r="A51" s="65" t="s">
        <v>58</v>
      </c>
      <c r="B51" s="103">
        <f t="shared" si="16"/>
        <v>-1940228707</v>
      </c>
      <c r="C51" s="71">
        <f t="shared" si="21"/>
        <v>-0.06740110463383862</v>
      </c>
      <c r="D51" s="105">
        <v>2009</v>
      </c>
      <c r="E51" s="61">
        <v>0</v>
      </c>
      <c r="F51" s="105">
        <v>2009</v>
      </c>
      <c r="G51" s="81">
        <v>3289654732</v>
      </c>
      <c r="H51" s="71">
        <f>G51/B38</f>
        <v>0.11427846727593767</v>
      </c>
      <c r="I51" s="81">
        <v>3329315</v>
      </c>
      <c r="J51" s="71">
        <f t="shared" si="17"/>
        <v>0.0001156562150969187</v>
      </c>
      <c r="K51" s="61">
        <v>387740850</v>
      </c>
      <c r="L51" s="71">
        <f t="shared" si="18"/>
        <v>0.013469629383059905</v>
      </c>
      <c r="M51" s="61">
        <v>2479259223</v>
      </c>
      <c r="N51" s="71">
        <f t="shared" si="19"/>
        <v>0.08612634670384374</v>
      </c>
      <c r="O51" s="81">
        <v>0</v>
      </c>
      <c r="P51" s="71">
        <f t="shared" si="20"/>
        <v>0</v>
      </c>
    </row>
    <row r="52" spans="1:16" s="105" customFormat="1" ht="15" customHeight="1">
      <c r="A52" s="65" t="s">
        <v>60</v>
      </c>
      <c r="B52" s="103">
        <f t="shared" si="16"/>
        <v>0</v>
      </c>
      <c r="C52" s="71">
        <f t="shared" si="21"/>
        <v>0</v>
      </c>
      <c r="D52" s="105">
        <v>2010</v>
      </c>
      <c r="E52" s="61">
        <v>0</v>
      </c>
      <c r="F52" s="105">
        <v>2010</v>
      </c>
      <c r="G52" s="81">
        <v>3070997000</v>
      </c>
      <c r="H52" s="71">
        <f>G52/B39</f>
        <v>0.11230150661888393</v>
      </c>
      <c r="I52" s="81">
        <v>21247000</v>
      </c>
      <c r="J52" s="71">
        <f t="shared" si="17"/>
        <v>0.0007769692093907701</v>
      </c>
      <c r="K52" s="61">
        <v>13030000</v>
      </c>
      <c r="L52" s="71">
        <f t="shared" si="18"/>
        <v>0.0004764865062531997</v>
      </c>
      <c r="M52" s="61">
        <v>300000000</v>
      </c>
      <c r="N52" s="71">
        <f t="shared" si="19"/>
        <v>0.010970525853872596</v>
      </c>
      <c r="O52" s="81">
        <v>100000000</v>
      </c>
      <c r="P52" s="71">
        <f t="shared" si="20"/>
        <v>0.003656841951290865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</sheetData>
  <sheetProtection/>
  <printOptions/>
  <pageMargins left="0.7874015748031497" right="0.7874015748031497" top="0.8267716535433072" bottom="0.6692913385826772" header="0.5118110236220472" footer="0.5118110236220472"/>
  <pageSetup fitToHeight="1" fitToWidth="1" horizontalDpi="400" verticalDpi="4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F1">
      <selection activeCell="P52" sqref="P52"/>
    </sheetView>
  </sheetViews>
  <sheetFormatPr defaultColWidth="9.00390625" defaultRowHeight="13.5"/>
  <cols>
    <col min="1" max="1" width="17.125" style="178" customWidth="1"/>
    <col min="2" max="2" width="15.1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6.25" customHeight="1">
      <c r="B1" s="121" t="s">
        <v>99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5"/>
      <c r="O2" s="6"/>
      <c r="P2" s="28"/>
    </row>
    <row r="3" spans="1:16" s="105" customFormat="1" ht="13.5" thickBot="1" thickTop="1">
      <c r="A3" s="51"/>
      <c r="B3" s="53"/>
      <c r="C3" s="9" t="s">
        <v>1</v>
      </c>
      <c r="D3" s="10" t="s">
        <v>2</v>
      </c>
      <c r="E3" s="11" t="s">
        <v>3</v>
      </c>
      <c r="F3" s="16" t="s">
        <v>2</v>
      </c>
      <c r="G3" s="16" t="s">
        <v>4</v>
      </c>
      <c r="H3" s="16" t="s">
        <v>2</v>
      </c>
      <c r="I3" s="54" t="s">
        <v>5</v>
      </c>
      <c r="J3" s="16" t="s">
        <v>2</v>
      </c>
      <c r="K3" s="16" t="s">
        <v>6</v>
      </c>
      <c r="L3" s="16" t="s">
        <v>2</v>
      </c>
      <c r="M3" s="55" t="s">
        <v>7</v>
      </c>
      <c r="N3" s="11" t="s">
        <v>2</v>
      </c>
      <c r="O3" s="102" t="s">
        <v>52</v>
      </c>
      <c r="P3" s="11" t="s">
        <v>2</v>
      </c>
    </row>
    <row r="4" spans="1:16" s="105" customFormat="1" ht="15" customHeight="1" thickTop="1">
      <c r="A4" s="162" t="s">
        <v>9</v>
      </c>
      <c r="B4" s="24">
        <v>8322161205</v>
      </c>
      <c r="C4" s="22">
        <v>2685125480</v>
      </c>
      <c r="D4" s="74">
        <f aca="true" t="shared" si="0" ref="D4:D13">C4/B4</f>
        <v>0.3226476168698537</v>
      </c>
      <c r="E4" s="75">
        <v>232440</v>
      </c>
      <c r="F4" s="80">
        <f aca="true" t="shared" si="1" ref="F4:F13">E4/B4</f>
        <v>2.7930244833559434E-05</v>
      </c>
      <c r="G4" s="69">
        <v>3236283921</v>
      </c>
      <c r="H4" s="74">
        <f aca="true" t="shared" si="2" ref="H4:H13">G4/B4</f>
        <v>0.38887541844967183</v>
      </c>
      <c r="I4" s="69">
        <v>1349392913</v>
      </c>
      <c r="J4" s="71">
        <f aca="true" t="shared" si="3" ref="J4:J13">I4/B4</f>
        <v>0.16214452949905336</v>
      </c>
      <c r="K4" s="24">
        <v>50785984</v>
      </c>
      <c r="L4" s="71">
        <f aca="true" t="shared" si="4" ref="L4:L13">K4/B4</f>
        <v>0.006102499428812734</v>
      </c>
      <c r="M4" s="24">
        <v>98365430</v>
      </c>
      <c r="N4" s="71">
        <f aca="true" t="shared" si="5" ref="N4:N13">M4/B4</f>
        <v>0.011819697741603649</v>
      </c>
      <c r="O4" s="24"/>
      <c r="P4" s="71"/>
    </row>
    <row r="5" spans="1:16" s="105" customFormat="1" ht="15" customHeight="1">
      <c r="A5" s="149" t="s">
        <v>10</v>
      </c>
      <c r="B5" s="13">
        <v>8152031469</v>
      </c>
      <c r="C5" s="88">
        <v>2720868470</v>
      </c>
      <c r="D5" s="74">
        <f t="shared" si="0"/>
        <v>0.3337656975867594</v>
      </c>
      <c r="E5" s="18">
        <v>193980</v>
      </c>
      <c r="F5" s="80">
        <f t="shared" si="1"/>
        <v>2.3795295778439296E-05</v>
      </c>
      <c r="G5" s="81">
        <v>3160018066</v>
      </c>
      <c r="H5" s="74">
        <f t="shared" si="2"/>
        <v>0.38763565597320193</v>
      </c>
      <c r="I5" s="81">
        <v>1182563000</v>
      </c>
      <c r="J5" s="71">
        <f t="shared" si="3"/>
        <v>0.14506359604927574</v>
      </c>
      <c r="K5" s="73">
        <v>45857234</v>
      </c>
      <c r="L5" s="71">
        <f t="shared" si="4"/>
        <v>0.005625252328132297</v>
      </c>
      <c r="M5" s="73">
        <v>95162359</v>
      </c>
      <c r="N5" s="71">
        <f t="shared" si="5"/>
        <v>0.01167345334250451</v>
      </c>
      <c r="O5" s="73"/>
      <c r="P5" s="71"/>
    </row>
    <row r="6" spans="1:16" s="105" customFormat="1" ht="15" customHeight="1">
      <c r="A6" s="149" t="s">
        <v>11</v>
      </c>
      <c r="B6" s="13">
        <v>8748096244</v>
      </c>
      <c r="C6" s="88">
        <v>2744126362</v>
      </c>
      <c r="D6" s="74">
        <f t="shared" si="0"/>
        <v>0.3136826899775018</v>
      </c>
      <c r="E6" s="18">
        <v>188200</v>
      </c>
      <c r="F6" s="80">
        <f t="shared" si="1"/>
        <v>2.1513252112318668E-05</v>
      </c>
      <c r="G6" s="81">
        <v>3281838811</v>
      </c>
      <c r="H6" s="74">
        <f t="shared" si="2"/>
        <v>0.37514891462824196</v>
      </c>
      <c r="I6" s="81">
        <v>1586899923</v>
      </c>
      <c r="J6" s="71">
        <f t="shared" si="3"/>
        <v>0.18139945866375176</v>
      </c>
      <c r="K6" s="73">
        <v>88482156</v>
      </c>
      <c r="L6" s="71">
        <f t="shared" si="4"/>
        <v>0.010114447021623325</v>
      </c>
      <c r="M6" s="73">
        <v>191901052</v>
      </c>
      <c r="N6" s="71">
        <f t="shared" si="5"/>
        <v>0.021936321531855336</v>
      </c>
      <c r="O6" s="73"/>
      <c r="P6" s="71"/>
    </row>
    <row r="7" spans="1:16" s="105" customFormat="1" ht="15" customHeight="1">
      <c r="A7" s="149" t="s">
        <v>41</v>
      </c>
      <c r="B7" s="13">
        <v>9329260086</v>
      </c>
      <c r="C7" s="88">
        <v>2939963613</v>
      </c>
      <c r="D7" s="74">
        <f t="shared" si="0"/>
        <v>0.3151336318098657</v>
      </c>
      <c r="E7" s="18">
        <v>194100</v>
      </c>
      <c r="F7" s="80">
        <f t="shared" si="1"/>
        <v>2.0805508498072332E-05</v>
      </c>
      <c r="G7" s="81">
        <v>3451652370</v>
      </c>
      <c r="H7" s="74">
        <f t="shared" si="2"/>
        <v>0.3699813638146651</v>
      </c>
      <c r="I7" s="81">
        <v>1792680720</v>
      </c>
      <c r="J7" s="71">
        <f t="shared" si="3"/>
        <v>0.19215679523075951</v>
      </c>
      <c r="K7" s="73">
        <v>85549279</v>
      </c>
      <c r="L7" s="71">
        <f t="shared" si="4"/>
        <v>0.009169996142392894</v>
      </c>
      <c r="M7" s="73">
        <v>191071011</v>
      </c>
      <c r="N7" s="71">
        <f t="shared" si="5"/>
        <v>0.02048083226736616</v>
      </c>
      <c r="O7" s="73"/>
      <c r="P7" s="71"/>
    </row>
    <row r="8" spans="1:16" s="105" customFormat="1" ht="15" customHeight="1">
      <c r="A8" s="149" t="s">
        <v>45</v>
      </c>
      <c r="B8" s="13">
        <v>10024605126</v>
      </c>
      <c r="C8" s="88">
        <v>3012721501</v>
      </c>
      <c r="D8" s="74">
        <f t="shared" si="0"/>
        <v>0.3005326856402703</v>
      </c>
      <c r="E8" s="18">
        <v>489040</v>
      </c>
      <c r="F8" s="80">
        <f t="shared" si="1"/>
        <v>4.878396643590648E-05</v>
      </c>
      <c r="G8" s="81">
        <v>3157976445</v>
      </c>
      <c r="H8" s="74">
        <f t="shared" si="2"/>
        <v>0.3150225276015525</v>
      </c>
      <c r="I8" s="81">
        <v>2082313000</v>
      </c>
      <c r="J8" s="71">
        <f t="shared" si="3"/>
        <v>0.20772020182613227</v>
      </c>
      <c r="K8" s="73">
        <v>576443034</v>
      </c>
      <c r="L8" s="71">
        <f t="shared" si="4"/>
        <v>0.05750281699425015</v>
      </c>
      <c r="M8" s="73">
        <v>187006909</v>
      </c>
      <c r="N8" s="71">
        <f t="shared" si="5"/>
        <v>0.018654790552794488</v>
      </c>
      <c r="O8" s="73"/>
      <c r="P8" s="71"/>
    </row>
    <row r="9" spans="1:16" s="105" customFormat="1" ht="15" customHeight="1">
      <c r="A9" s="149" t="s">
        <v>48</v>
      </c>
      <c r="B9" s="13">
        <f>C9+E9+G9+I9+K9+O9+M9+I22+K22+M22+O22</f>
        <v>10710979039</v>
      </c>
      <c r="C9" s="88">
        <v>3074847832</v>
      </c>
      <c r="D9" s="74">
        <f t="shared" si="0"/>
        <v>0.28707439542212704</v>
      </c>
      <c r="E9" s="18">
        <v>0</v>
      </c>
      <c r="F9" s="80">
        <f t="shared" si="1"/>
        <v>0</v>
      </c>
      <c r="G9" s="81">
        <v>2983808718</v>
      </c>
      <c r="H9" s="74">
        <f t="shared" si="2"/>
        <v>0.27857478827431026</v>
      </c>
      <c r="I9" s="81">
        <v>2389232961</v>
      </c>
      <c r="J9" s="71">
        <f t="shared" si="3"/>
        <v>0.22306391902182865</v>
      </c>
      <c r="K9" s="73">
        <v>577419481</v>
      </c>
      <c r="L9" s="71">
        <f t="shared" si="4"/>
        <v>0.053909122489881105</v>
      </c>
      <c r="M9" s="73">
        <v>623920659</v>
      </c>
      <c r="N9" s="71">
        <f t="shared" si="5"/>
        <v>0.05825057230793074</v>
      </c>
      <c r="O9" s="73"/>
      <c r="P9" s="71"/>
    </row>
    <row r="10" spans="1:16" s="105" customFormat="1" ht="15" customHeight="1">
      <c r="A10" s="149" t="s">
        <v>59</v>
      </c>
      <c r="B10" s="13">
        <f>C10+E10+G10+I10+K10+O10+M10+I23+K23+M23+O23</f>
        <v>11490327686</v>
      </c>
      <c r="C10" s="88">
        <v>3001923674</v>
      </c>
      <c r="D10" s="74">
        <f t="shared" si="0"/>
        <v>0.26125657649064193</v>
      </c>
      <c r="E10" s="18">
        <v>0</v>
      </c>
      <c r="F10" s="80">
        <f t="shared" si="1"/>
        <v>0</v>
      </c>
      <c r="G10" s="81">
        <v>3010498942</v>
      </c>
      <c r="H10" s="74">
        <f t="shared" si="2"/>
        <v>0.2620028796626958</v>
      </c>
      <c r="I10" s="81">
        <v>2595087000</v>
      </c>
      <c r="J10" s="71">
        <f t="shared" si="3"/>
        <v>0.2258496947099164</v>
      </c>
      <c r="K10" s="73">
        <v>574662075</v>
      </c>
      <c r="L10" s="71">
        <f t="shared" si="4"/>
        <v>0.050012679420812126</v>
      </c>
      <c r="M10" s="73">
        <v>1056385089</v>
      </c>
      <c r="N10" s="71">
        <f t="shared" si="5"/>
        <v>0.09193689839560595</v>
      </c>
      <c r="O10" s="73"/>
      <c r="P10" s="71"/>
    </row>
    <row r="11" spans="1:16" s="105" customFormat="1" ht="15" customHeight="1">
      <c r="A11" s="149" t="s">
        <v>57</v>
      </c>
      <c r="B11" s="13">
        <f>C11+E11+G11+I11+K11+O11+M11+I24+K24+M24+O24</f>
        <v>11266944738</v>
      </c>
      <c r="C11" s="88">
        <v>2466689736</v>
      </c>
      <c r="D11" s="74">
        <f t="shared" si="0"/>
        <v>0.21893155539146303</v>
      </c>
      <c r="E11" s="18">
        <v>820580</v>
      </c>
      <c r="F11" s="80">
        <f t="shared" si="1"/>
        <v>7.283074685122326E-05</v>
      </c>
      <c r="G11" s="81">
        <v>3015343310</v>
      </c>
      <c r="H11" s="74">
        <f t="shared" si="2"/>
        <v>0.26762741631545933</v>
      </c>
      <c r="I11" s="81">
        <v>747405000</v>
      </c>
      <c r="J11" s="71">
        <f t="shared" si="3"/>
        <v>0.06633608466004354</v>
      </c>
      <c r="K11" s="73">
        <v>539111272</v>
      </c>
      <c r="L11" s="71">
        <f t="shared" si="4"/>
        <v>0.047848931945298406</v>
      </c>
      <c r="M11" s="73">
        <v>1271242723</v>
      </c>
      <c r="N11" s="71">
        <f t="shared" si="5"/>
        <v>0.11282940961913858</v>
      </c>
      <c r="O11" s="73">
        <v>2174051058</v>
      </c>
      <c r="P11" s="71">
        <f>O11/B11</f>
        <v>0.19295834927347985</v>
      </c>
    </row>
    <row r="12" spans="1:16" s="105" customFormat="1" ht="15" customHeight="1">
      <c r="A12" s="149" t="s">
        <v>80</v>
      </c>
      <c r="B12" s="13">
        <f>C12+E12+G12+I12+K12+O12+M12+I25+K25+M25+O25</f>
        <v>11037926832</v>
      </c>
      <c r="C12" s="88">
        <v>2464886122</v>
      </c>
      <c r="D12" s="74">
        <f t="shared" si="0"/>
        <v>0.22331060528994093</v>
      </c>
      <c r="E12" s="18">
        <v>0</v>
      </c>
      <c r="F12" s="80">
        <f t="shared" si="1"/>
        <v>0</v>
      </c>
      <c r="G12" s="81">
        <v>3135162579</v>
      </c>
      <c r="H12" s="74">
        <f t="shared" si="2"/>
        <v>0.2840354558168356</v>
      </c>
      <c r="I12" s="81">
        <v>307194660</v>
      </c>
      <c r="J12" s="71">
        <f t="shared" si="3"/>
        <v>0.027830829527644037</v>
      </c>
      <c r="K12" s="73">
        <v>563164341</v>
      </c>
      <c r="L12" s="71">
        <f t="shared" si="4"/>
        <v>0.05102084382071939</v>
      </c>
      <c r="M12" s="73">
        <v>1291680411</v>
      </c>
      <c r="N12" s="71">
        <f t="shared" si="5"/>
        <v>0.11702201243582225</v>
      </c>
      <c r="O12" s="73">
        <v>2237483031</v>
      </c>
      <c r="P12" s="71">
        <f>O12/B12</f>
        <v>0.20270863043894474</v>
      </c>
    </row>
    <row r="13" spans="1:16" s="105" customFormat="1" ht="15" customHeight="1">
      <c r="A13" s="149" t="s">
        <v>79</v>
      </c>
      <c r="B13" s="13">
        <f>C13+E13+G13+I13+K13+O13+M13+I26+K26+M26+O26</f>
        <v>11131022000</v>
      </c>
      <c r="C13" s="88">
        <v>2743539000</v>
      </c>
      <c r="D13" s="74">
        <f t="shared" si="0"/>
        <v>0.24647682845294888</v>
      </c>
      <c r="E13" s="18">
        <v>0</v>
      </c>
      <c r="F13" s="80">
        <f t="shared" si="1"/>
        <v>0</v>
      </c>
      <c r="G13" s="81">
        <v>2943486000</v>
      </c>
      <c r="H13" s="74">
        <f t="shared" si="2"/>
        <v>0.2644398690434715</v>
      </c>
      <c r="I13" s="81">
        <v>389481000</v>
      </c>
      <c r="J13" s="71">
        <f t="shared" si="3"/>
        <v>0.034990587566891884</v>
      </c>
      <c r="K13" s="73">
        <v>499605000</v>
      </c>
      <c r="L13" s="71">
        <f t="shared" si="4"/>
        <v>0.04488401873610527</v>
      </c>
      <c r="M13" s="73">
        <v>1475677000</v>
      </c>
      <c r="N13" s="71">
        <f t="shared" si="5"/>
        <v>0.13257336118821794</v>
      </c>
      <c r="O13" s="73">
        <v>2223154000</v>
      </c>
      <c r="P13" s="71">
        <f>O13/B13</f>
        <v>0.19972595508301036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98"/>
      <c r="O14" s="132"/>
      <c r="P14" s="62"/>
      <c r="Q14" s="57"/>
      <c r="R14" s="62"/>
      <c r="S14" s="57"/>
      <c r="T14" s="62"/>
    </row>
    <row r="15" spans="1:20" s="105" customFormat="1" ht="12.75" thickBot="1">
      <c r="A15" s="120"/>
      <c r="B15" s="24"/>
      <c r="C15" s="57"/>
      <c r="D15" s="62"/>
      <c r="E15" s="44"/>
      <c r="H15" s="142"/>
      <c r="I15" s="5"/>
      <c r="J15" s="5"/>
      <c r="K15" s="8"/>
      <c r="L15" s="8"/>
      <c r="M15" s="5"/>
      <c r="N15" s="5"/>
      <c r="O15" s="5"/>
      <c r="P15" s="28"/>
      <c r="Q15" s="57"/>
      <c r="R15" s="62"/>
      <c r="S15" s="57"/>
      <c r="T15" s="62"/>
    </row>
    <row r="16" spans="1:20" s="105" customFormat="1" ht="15" customHeight="1" thickBot="1" thickTop="1">
      <c r="A16" s="120"/>
      <c r="B16" s="24"/>
      <c r="C16" s="57"/>
      <c r="D16" s="62"/>
      <c r="I16" s="58" t="s">
        <v>24</v>
      </c>
      <c r="J16" s="11" t="s">
        <v>2</v>
      </c>
      <c r="K16" s="10" t="s">
        <v>8</v>
      </c>
      <c r="L16" s="11" t="s">
        <v>2</v>
      </c>
      <c r="M16" s="16" t="s">
        <v>31</v>
      </c>
      <c r="N16" s="11" t="s">
        <v>2</v>
      </c>
      <c r="O16" s="11" t="s">
        <v>25</v>
      </c>
      <c r="P16" s="11" t="s">
        <v>2</v>
      </c>
      <c r="Q16" s="57"/>
      <c r="R16" s="62"/>
      <c r="S16" s="57"/>
      <c r="T16" s="62"/>
    </row>
    <row r="17" spans="1:20" s="105" customFormat="1" ht="15" customHeight="1" thickTop="1">
      <c r="A17" s="120"/>
      <c r="B17" s="24"/>
      <c r="C17" s="57"/>
      <c r="D17" s="62"/>
      <c r="H17" s="105">
        <v>2001</v>
      </c>
      <c r="I17" s="69">
        <v>30759000</v>
      </c>
      <c r="J17" s="70">
        <f aca="true" t="shared" si="6" ref="J17:J26">I17/B4</f>
        <v>0.003696035109428044</v>
      </c>
      <c r="K17" s="24">
        <v>819499422</v>
      </c>
      <c r="L17" s="71">
        <f aca="true" t="shared" si="7" ref="L17:L26">K17/B4</f>
        <v>0.09847194758828275</v>
      </c>
      <c r="M17" s="24">
        <v>5684144</v>
      </c>
      <c r="N17" s="71">
        <f aca="true" t="shared" si="8" ref="N17:N26">M17/B4</f>
        <v>0.0006830129650198238</v>
      </c>
      <c r="O17" s="24">
        <v>40032471</v>
      </c>
      <c r="P17" s="71">
        <f aca="true" t="shared" si="9" ref="P17:P26">O17/B4</f>
        <v>0.004810345535718327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H18" s="105">
        <v>2002</v>
      </c>
      <c r="I18" s="61">
        <v>0</v>
      </c>
      <c r="J18" s="72">
        <f t="shared" si="6"/>
        <v>0</v>
      </c>
      <c r="K18" s="73">
        <v>827334292</v>
      </c>
      <c r="L18" s="71">
        <f t="shared" si="7"/>
        <v>0.10148811313426985</v>
      </c>
      <c r="M18" s="73">
        <v>81231799</v>
      </c>
      <c r="N18" s="71">
        <f t="shared" si="8"/>
        <v>0.009964608123619597</v>
      </c>
      <c r="O18" s="73">
        <v>38802269</v>
      </c>
      <c r="P18" s="71">
        <f t="shared" si="9"/>
        <v>0.004759828166458223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H19" s="105">
        <v>2003</v>
      </c>
      <c r="I19" s="61">
        <v>0</v>
      </c>
      <c r="J19" s="72">
        <f t="shared" si="6"/>
        <v>0</v>
      </c>
      <c r="K19" s="73">
        <v>822418000</v>
      </c>
      <c r="L19" s="71">
        <f t="shared" si="7"/>
        <v>0.09401108276147127</v>
      </c>
      <c r="M19" s="73">
        <v>0</v>
      </c>
      <c r="N19" s="71">
        <f t="shared" si="8"/>
        <v>0</v>
      </c>
      <c r="O19" s="73">
        <v>32241740</v>
      </c>
      <c r="P19" s="71">
        <f t="shared" si="9"/>
        <v>0.0036855721634422383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H20" s="105">
        <v>2004</v>
      </c>
      <c r="I20" s="61">
        <v>0</v>
      </c>
      <c r="J20" s="72">
        <f t="shared" si="6"/>
        <v>0</v>
      </c>
      <c r="K20" s="73">
        <v>827523265</v>
      </c>
      <c r="L20" s="71">
        <f t="shared" si="7"/>
        <v>0.0887019181984032</v>
      </c>
      <c r="M20" s="73">
        <v>0</v>
      </c>
      <c r="N20" s="71">
        <f t="shared" si="8"/>
        <v>0</v>
      </c>
      <c r="O20" s="73">
        <v>40625728</v>
      </c>
      <c r="P20" s="71">
        <f t="shared" si="9"/>
        <v>0.004354657028049331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H21" s="105">
        <v>2005</v>
      </c>
      <c r="I21" s="61">
        <v>0</v>
      </c>
      <c r="J21" s="72">
        <f t="shared" si="6"/>
        <v>0</v>
      </c>
      <c r="K21" s="73">
        <v>870553669</v>
      </c>
      <c r="L21" s="71">
        <f t="shared" si="7"/>
        <v>0.08684169182306403</v>
      </c>
      <c r="M21" s="73">
        <v>77479848</v>
      </c>
      <c r="N21" s="71">
        <f t="shared" si="8"/>
        <v>0.007728967577889611</v>
      </c>
      <c r="O21" s="73">
        <v>59621680</v>
      </c>
      <c r="P21" s="71">
        <f t="shared" si="9"/>
        <v>0.00594753401761074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H22" s="105">
        <v>2006</v>
      </c>
      <c r="I22" s="61"/>
      <c r="J22" s="72">
        <f t="shared" si="6"/>
        <v>0</v>
      </c>
      <c r="K22" s="73">
        <v>777851474</v>
      </c>
      <c r="L22" s="71">
        <f t="shared" si="7"/>
        <v>0.07262188369221399</v>
      </c>
      <c r="M22" s="73">
        <v>235602911</v>
      </c>
      <c r="N22" s="71">
        <f t="shared" si="8"/>
        <v>0.021996393620241497</v>
      </c>
      <c r="O22" s="73">
        <v>48295003</v>
      </c>
      <c r="P22" s="71">
        <f t="shared" si="9"/>
        <v>0.004508925171466765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H23" s="105">
        <v>2007</v>
      </c>
      <c r="I23" s="61"/>
      <c r="J23" s="72">
        <f t="shared" si="6"/>
        <v>0</v>
      </c>
      <c r="K23" s="73">
        <v>783848474</v>
      </c>
      <c r="L23" s="71">
        <f t="shared" si="7"/>
        <v>0.06821811313136471</v>
      </c>
      <c r="M23" s="73">
        <v>452784718</v>
      </c>
      <c r="N23" s="71">
        <f t="shared" si="8"/>
        <v>0.03940572717971135</v>
      </c>
      <c r="O23" s="73">
        <v>15137714</v>
      </c>
      <c r="P23" s="71">
        <f t="shared" si="9"/>
        <v>0.0013174310092517235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H24" s="105">
        <v>2008</v>
      </c>
      <c r="I24" s="61">
        <v>0</v>
      </c>
      <c r="J24" s="72">
        <f t="shared" si="6"/>
        <v>0</v>
      </c>
      <c r="K24" s="73">
        <v>715680876</v>
      </c>
      <c r="L24" s="71">
        <f t="shared" si="7"/>
        <v>0.06352040350266605</v>
      </c>
      <c r="M24" s="73">
        <v>311364819</v>
      </c>
      <c r="N24" s="71">
        <f t="shared" si="8"/>
        <v>0.027635248618009152</v>
      </c>
      <c r="O24" s="73">
        <v>25235364</v>
      </c>
      <c r="P24" s="71">
        <f t="shared" si="9"/>
        <v>0.0022397699275908175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H25" s="105">
        <v>2009</v>
      </c>
      <c r="I25" s="61">
        <v>0</v>
      </c>
      <c r="J25" s="72">
        <f t="shared" si="6"/>
        <v>0</v>
      </c>
      <c r="K25" s="73">
        <v>722550702</v>
      </c>
      <c r="L25" s="71">
        <f t="shared" si="7"/>
        <v>0.06546072582264785</v>
      </c>
      <c r="M25" s="73">
        <v>279972129</v>
      </c>
      <c r="N25" s="71">
        <f t="shared" si="8"/>
        <v>0.025364557426520908</v>
      </c>
      <c r="O25" s="73">
        <v>35832857</v>
      </c>
      <c r="P25" s="71">
        <f t="shared" si="9"/>
        <v>0.0032463394209243297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H26" s="105">
        <v>2010</v>
      </c>
      <c r="I26" s="61">
        <v>0</v>
      </c>
      <c r="J26" s="72">
        <f t="shared" si="6"/>
        <v>0</v>
      </c>
      <c r="K26" s="73">
        <v>850408000</v>
      </c>
      <c r="L26" s="71">
        <f t="shared" si="7"/>
        <v>0.07639981306298739</v>
      </c>
      <c r="M26" s="73">
        <v>0</v>
      </c>
      <c r="N26" s="71">
        <f t="shared" si="8"/>
        <v>0</v>
      </c>
      <c r="O26" s="73">
        <v>5672000</v>
      </c>
      <c r="P26" s="71">
        <f t="shared" si="9"/>
        <v>0.000509566866366808</v>
      </c>
      <c r="Q26" s="57"/>
      <c r="R26" s="62"/>
      <c r="S26" s="57"/>
      <c r="T26" s="62"/>
    </row>
    <row r="27" s="105" customFormat="1" ht="15" customHeight="1">
      <c r="A27" s="153"/>
    </row>
    <row r="28" spans="1:16" s="105" customFormat="1" ht="18" thickBot="1">
      <c r="A28" s="50"/>
      <c r="B28" s="165" t="s">
        <v>12</v>
      </c>
      <c r="C28" s="3"/>
      <c r="D28" s="3"/>
      <c r="E28" s="3"/>
      <c r="F28" s="3"/>
      <c r="G28" s="3"/>
      <c r="H28" s="3"/>
      <c r="I28" s="5"/>
      <c r="J28" s="5"/>
      <c r="K28" s="5"/>
      <c r="L28" s="5"/>
      <c r="M28" s="5"/>
      <c r="N28" s="5"/>
      <c r="O28" s="8"/>
      <c r="P28" s="28"/>
    </row>
    <row r="29" spans="1:16" s="105" customFormat="1" ht="15" customHeight="1" thickBot="1" thickTop="1">
      <c r="A29" s="51"/>
      <c r="B29" s="91"/>
      <c r="C29" s="9" t="s">
        <v>13</v>
      </c>
      <c r="D29" s="11" t="s">
        <v>2</v>
      </c>
      <c r="E29" s="10" t="s">
        <v>14</v>
      </c>
      <c r="F29" s="11" t="s">
        <v>2</v>
      </c>
      <c r="G29" s="10" t="s">
        <v>15</v>
      </c>
      <c r="H29" s="11" t="s">
        <v>2</v>
      </c>
      <c r="I29" s="10" t="s">
        <v>16</v>
      </c>
      <c r="J29" s="11" t="s">
        <v>2</v>
      </c>
      <c r="K29" s="55" t="s">
        <v>17</v>
      </c>
      <c r="L29" s="11" t="s">
        <v>2</v>
      </c>
      <c r="M29" s="55" t="s">
        <v>18</v>
      </c>
      <c r="N29" s="11" t="s">
        <v>2</v>
      </c>
      <c r="O29" s="102" t="s">
        <v>78</v>
      </c>
      <c r="P29" s="11" t="s">
        <v>2</v>
      </c>
    </row>
    <row r="30" spans="1:16" s="105" customFormat="1" ht="15" customHeight="1" thickTop="1">
      <c r="A30" s="164" t="s">
        <v>9</v>
      </c>
      <c r="B30" s="24">
        <v>8240929406</v>
      </c>
      <c r="C30" s="22">
        <v>206217167</v>
      </c>
      <c r="D30" s="71">
        <f aca="true" t="shared" si="10" ref="D30:D39">C30/B30</f>
        <v>0.02502353276438199</v>
      </c>
      <c r="E30" s="24">
        <v>5092648367</v>
      </c>
      <c r="F30" s="60">
        <f aca="true" t="shared" si="11" ref="F30:F39">E30/B30</f>
        <v>0.6179701482811124</v>
      </c>
      <c r="G30" s="24">
        <v>2455143507</v>
      </c>
      <c r="H30" s="60">
        <f aca="true" t="shared" si="12" ref="H30:H39">G30/B30</f>
        <v>0.2979207060325594</v>
      </c>
      <c r="I30" s="24">
        <v>339554600</v>
      </c>
      <c r="J30" s="71">
        <f aca="true" t="shared" si="13" ref="J30:J39">I30/B30</f>
        <v>0.04120343510681931</v>
      </c>
      <c r="K30" s="24">
        <v>78486435</v>
      </c>
      <c r="L30" s="71">
        <f>K30/B30</f>
        <v>0.009523978562764551</v>
      </c>
      <c r="M30" s="24">
        <v>47129800</v>
      </c>
      <c r="N30" s="71">
        <f aca="true" t="shared" si="14" ref="N30:N39">M30/B30</f>
        <v>0.005718990865967867</v>
      </c>
      <c r="O30" s="24"/>
      <c r="P30" s="71"/>
    </row>
    <row r="31" spans="1:16" s="105" customFormat="1" ht="15" customHeight="1">
      <c r="A31" s="149" t="s">
        <v>10</v>
      </c>
      <c r="B31" s="73">
        <v>8167179865</v>
      </c>
      <c r="C31" s="88">
        <v>187551985</v>
      </c>
      <c r="D31" s="71">
        <f t="shared" si="10"/>
        <v>0.022964106105186163</v>
      </c>
      <c r="E31" s="73">
        <v>4668205465</v>
      </c>
      <c r="F31" s="60">
        <f t="shared" si="11"/>
        <v>0.5715810772094463</v>
      </c>
      <c r="G31" s="73">
        <v>2781799110</v>
      </c>
      <c r="H31" s="60">
        <f t="shared" si="12"/>
        <v>0.34060705849288897</v>
      </c>
      <c r="I31" s="73">
        <v>343215356</v>
      </c>
      <c r="J31" s="71">
        <f t="shared" si="13"/>
        <v>0.042023729325569345</v>
      </c>
      <c r="K31" s="73">
        <v>72926279</v>
      </c>
      <c r="L31" s="71">
        <f>K31/B31</f>
        <v>0.008929187333380714</v>
      </c>
      <c r="M31" s="73">
        <v>37592581</v>
      </c>
      <c r="N31" s="71">
        <f t="shared" si="14"/>
        <v>0.004602883935628862</v>
      </c>
      <c r="O31" s="73"/>
      <c r="P31" s="71"/>
    </row>
    <row r="32" spans="1:16" s="105" customFormat="1" ht="15" customHeight="1">
      <c r="A32" s="149" t="s">
        <v>11</v>
      </c>
      <c r="B32" s="73">
        <v>8907429045</v>
      </c>
      <c r="C32" s="88">
        <v>169625621</v>
      </c>
      <c r="D32" s="71">
        <f t="shared" si="10"/>
        <v>0.019043162751345835</v>
      </c>
      <c r="E32" s="73">
        <v>5612292269</v>
      </c>
      <c r="F32" s="60">
        <f t="shared" si="11"/>
        <v>0.6300687033988044</v>
      </c>
      <c r="G32" s="73">
        <v>2463693873</v>
      </c>
      <c r="H32" s="80">
        <f t="shared" si="12"/>
        <v>0.2765886610551159</v>
      </c>
      <c r="I32" s="81">
        <v>398805381</v>
      </c>
      <c r="J32" s="71">
        <f t="shared" si="13"/>
        <v>0.04477222091641146</v>
      </c>
      <c r="K32" s="73">
        <v>165442403</v>
      </c>
      <c r="L32" s="71">
        <f aca="true" t="shared" si="15" ref="L32:L39">K32/B32</f>
        <v>0.018573530270540595</v>
      </c>
      <c r="M32" s="73">
        <v>59436808</v>
      </c>
      <c r="N32" s="71">
        <f t="shared" si="14"/>
        <v>0.006672723150499146</v>
      </c>
      <c r="O32" s="73"/>
      <c r="P32" s="71"/>
    </row>
    <row r="33" spans="1:16" s="105" customFormat="1" ht="15" customHeight="1">
      <c r="A33" s="149" t="s">
        <v>41</v>
      </c>
      <c r="B33" s="73">
        <v>9251780238</v>
      </c>
      <c r="C33" s="88">
        <v>171276289</v>
      </c>
      <c r="D33" s="71">
        <f t="shared" si="10"/>
        <v>0.0185127926295216</v>
      </c>
      <c r="E33" s="73">
        <v>5871540868</v>
      </c>
      <c r="F33" s="80">
        <f t="shared" si="11"/>
        <v>0.6346390334569034</v>
      </c>
      <c r="G33" s="81">
        <v>2323925321</v>
      </c>
      <c r="H33" s="60">
        <f t="shared" si="12"/>
        <v>0.25118682688277666</v>
      </c>
      <c r="I33" s="81">
        <v>473834537</v>
      </c>
      <c r="J33" s="71">
        <f t="shared" si="13"/>
        <v>0.051215498510633777</v>
      </c>
      <c r="K33" s="73">
        <v>171388549</v>
      </c>
      <c r="L33" s="71">
        <f t="shared" si="15"/>
        <v>0.01852492651047339</v>
      </c>
      <c r="M33" s="73">
        <v>57824285</v>
      </c>
      <c r="N33" s="71">
        <f t="shared" si="14"/>
        <v>0.006250071176841976</v>
      </c>
      <c r="O33" s="73"/>
      <c r="P33" s="71"/>
    </row>
    <row r="34" spans="1:16" s="105" customFormat="1" ht="15" customHeight="1">
      <c r="A34" s="149" t="s">
        <v>45</v>
      </c>
      <c r="B34" s="73">
        <v>9789002215</v>
      </c>
      <c r="C34" s="88">
        <v>175536278</v>
      </c>
      <c r="D34" s="71">
        <f t="shared" si="10"/>
        <v>0.017931988791566537</v>
      </c>
      <c r="E34" s="73">
        <v>6511762905</v>
      </c>
      <c r="F34" s="80">
        <f t="shared" si="11"/>
        <v>0.6652121188635363</v>
      </c>
      <c r="G34" s="81">
        <v>2255689136</v>
      </c>
      <c r="H34" s="174">
        <f t="shared" si="12"/>
        <v>0.23043095572534816</v>
      </c>
      <c r="I34" s="73">
        <v>542012255</v>
      </c>
      <c r="J34" s="71">
        <f t="shared" si="13"/>
        <v>0.05536950989442595</v>
      </c>
      <c r="K34" s="73">
        <v>181564077</v>
      </c>
      <c r="L34" s="71">
        <f t="shared" si="15"/>
        <v>0.018547761356288547</v>
      </c>
      <c r="M34" s="73">
        <v>48435712</v>
      </c>
      <c r="N34" s="71">
        <f t="shared" si="14"/>
        <v>0.0049479723199756164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10341334859</v>
      </c>
      <c r="C35" s="88">
        <v>175794107</v>
      </c>
      <c r="D35" s="71">
        <f t="shared" si="10"/>
        <v>0.01699916977806859</v>
      </c>
      <c r="E35" s="73">
        <v>6842853474</v>
      </c>
      <c r="F35" s="80">
        <f t="shared" si="11"/>
        <v>0.6616992455325733</v>
      </c>
      <c r="G35" s="81">
        <v>2093003729</v>
      </c>
      <c r="H35" s="174">
        <f t="shared" si="12"/>
        <v>0.2023920274836156</v>
      </c>
      <c r="I35" s="73">
        <v>562539916</v>
      </c>
      <c r="J35" s="71">
        <f t="shared" si="13"/>
        <v>0.054397224697779224</v>
      </c>
      <c r="K35" s="73">
        <v>575074391</v>
      </c>
      <c r="L35" s="71">
        <f t="shared" si="15"/>
        <v>0.05560929984773835</v>
      </c>
      <c r="M35" s="73">
        <v>44975143</v>
      </c>
      <c r="N35" s="71">
        <f t="shared" si="14"/>
        <v>0.00434906553295278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11176191631</v>
      </c>
      <c r="C36" s="88">
        <v>171047035</v>
      </c>
      <c r="D36" s="71">
        <f t="shared" si="10"/>
        <v>0.015304590387082994</v>
      </c>
      <c r="E36" s="73">
        <v>7154132935</v>
      </c>
      <c r="F36" s="80">
        <f t="shared" si="11"/>
        <v>0.6401226080587415</v>
      </c>
      <c r="G36" s="81">
        <v>2152091549</v>
      </c>
      <c r="H36" s="174">
        <f t="shared" si="12"/>
        <v>0.19256036582538802</v>
      </c>
      <c r="I36" s="73">
        <v>536170815</v>
      </c>
      <c r="J36" s="71">
        <f t="shared" si="13"/>
        <v>0.04797437559255823</v>
      </c>
      <c r="K36" s="73">
        <v>1007313142</v>
      </c>
      <c r="L36" s="71">
        <f t="shared" si="15"/>
        <v>0.09013026755965438</v>
      </c>
      <c r="M36" s="73">
        <v>55426327</v>
      </c>
      <c r="N36" s="71">
        <f t="shared" si="14"/>
        <v>0.0049593214602961025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10986972609</v>
      </c>
      <c r="C37" s="88">
        <v>182199677</v>
      </c>
      <c r="D37" s="71">
        <f t="shared" si="10"/>
        <v>0.016583246676227334</v>
      </c>
      <c r="E37" s="73">
        <v>7422144223</v>
      </c>
      <c r="F37" s="80">
        <f t="shared" si="11"/>
        <v>0.6755404320313073</v>
      </c>
      <c r="G37" s="81">
        <v>357824732</v>
      </c>
      <c r="H37" s="174">
        <f t="shared" si="12"/>
        <v>0.03256809175139721</v>
      </c>
      <c r="I37" s="73">
        <v>482819824</v>
      </c>
      <c r="J37" s="71">
        <f t="shared" si="13"/>
        <v>0.04394475541010243</v>
      </c>
      <c r="K37" s="73">
        <v>1236663704</v>
      </c>
      <c r="L37" s="71">
        <f t="shared" si="15"/>
        <v>0.11255727560356203</v>
      </c>
      <c r="M37" s="73">
        <v>72629010</v>
      </c>
      <c r="N37" s="71">
        <f t="shared" si="14"/>
        <v>0.006610466102418951</v>
      </c>
      <c r="O37" s="73">
        <v>1544948</v>
      </c>
      <c r="P37" s="71">
        <f>O37/B37</f>
        <v>0.00014061635128993156</v>
      </c>
    </row>
    <row r="38" spans="1:16" s="105" customFormat="1" ht="15" customHeight="1">
      <c r="A38" s="149" t="s">
        <v>80</v>
      </c>
      <c r="B38" s="73">
        <f>C38+E38+G38+I38+K38+M38+O38+G51+I51+K51+M51+O51</f>
        <v>10718360425</v>
      </c>
      <c r="C38" s="88">
        <v>174246375</v>
      </c>
      <c r="D38" s="71">
        <f t="shared" si="10"/>
        <v>0.016256812431272576</v>
      </c>
      <c r="E38" s="73">
        <v>7344812471</v>
      </c>
      <c r="F38" s="80">
        <f t="shared" si="11"/>
        <v>0.6852552237251343</v>
      </c>
      <c r="G38" s="81">
        <v>104837653</v>
      </c>
      <c r="H38" s="174">
        <f t="shared" si="12"/>
        <v>0.009781127788488228</v>
      </c>
      <c r="I38" s="73">
        <v>470731793</v>
      </c>
      <c r="J38" s="71">
        <f t="shared" si="13"/>
        <v>0.043918264952356276</v>
      </c>
      <c r="K38" s="73">
        <v>1263066390</v>
      </c>
      <c r="L38" s="71">
        <f t="shared" si="15"/>
        <v>0.11784138057663796</v>
      </c>
      <c r="M38" s="73">
        <v>78698437</v>
      </c>
      <c r="N38" s="71">
        <f t="shared" si="14"/>
        <v>0.007342395093977258</v>
      </c>
      <c r="O38" s="73">
        <v>3597770</v>
      </c>
      <c r="P38" s="71">
        <f>O38/B38</f>
        <v>0.0003356642114411822</v>
      </c>
    </row>
    <row r="39" spans="1:16" s="105" customFormat="1" ht="15" customHeight="1">
      <c r="A39" s="149" t="s">
        <v>79</v>
      </c>
      <c r="B39" s="73">
        <f>C39+E39+G39+I39+K39+M39+O39+G52+I52+K52+M52+O52</f>
        <v>11131022000</v>
      </c>
      <c r="C39" s="88">
        <v>187264000</v>
      </c>
      <c r="D39" s="71">
        <f t="shared" si="10"/>
        <v>0.016823612423010215</v>
      </c>
      <c r="E39" s="73">
        <v>7616370000</v>
      </c>
      <c r="F39" s="80">
        <f t="shared" si="11"/>
        <v>0.6842471428050362</v>
      </c>
      <c r="G39" s="81">
        <v>51901000</v>
      </c>
      <c r="H39" s="174">
        <f t="shared" si="12"/>
        <v>0.004662734473078932</v>
      </c>
      <c r="I39" s="73">
        <v>499590000</v>
      </c>
      <c r="J39" s="71">
        <f t="shared" si="13"/>
        <v>0.04488267115095092</v>
      </c>
      <c r="K39" s="73">
        <v>1475842000</v>
      </c>
      <c r="L39" s="71">
        <f t="shared" si="15"/>
        <v>0.13258818462491584</v>
      </c>
      <c r="M39" s="73">
        <v>119490000</v>
      </c>
      <c r="N39" s="71">
        <f t="shared" si="14"/>
        <v>0.010734863339592716</v>
      </c>
      <c r="O39" s="73">
        <v>2095000</v>
      </c>
      <c r="P39" s="71">
        <f>O39/B39</f>
        <v>0.00018821272655826211</v>
      </c>
    </row>
    <row r="40" spans="1:14" s="105" customFormat="1" ht="15" customHeight="1">
      <c r="A40" s="120"/>
      <c r="B40" s="57"/>
      <c r="C40" s="57"/>
      <c r="D40" s="92"/>
      <c r="E40" s="57"/>
      <c r="F40" s="62"/>
      <c r="G40" s="57"/>
      <c r="H40" s="175"/>
      <c r="I40" s="57"/>
      <c r="J40" s="92"/>
      <c r="K40" s="57"/>
      <c r="L40" s="92"/>
      <c r="M40" s="57"/>
      <c r="N40" s="92"/>
    </row>
    <row r="41" spans="1:16" s="105" customFormat="1" ht="15" customHeight="1" thickBot="1">
      <c r="A41" s="153"/>
      <c r="G41" s="34"/>
      <c r="H41" s="8"/>
      <c r="I41" s="5"/>
      <c r="J41" s="5"/>
      <c r="K41" s="5"/>
      <c r="L41" s="5"/>
      <c r="M41" s="5"/>
      <c r="N41" s="5"/>
      <c r="O41" s="5"/>
      <c r="P41" s="28"/>
    </row>
    <row r="42" spans="1:17" s="105" customFormat="1" ht="15" customHeight="1" thickBot="1" thickTop="1">
      <c r="A42" s="65" t="s">
        <v>20</v>
      </c>
      <c r="B42" s="79"/>
      <c r="C42" s="65" t="s">
        <v>28</v>
      </c>
      <c r="E42" s="65" t="s">
        <v>27</v>
      </c>
      <c r="G42" s="96" t="s">
        <v>77</v>
      </c>
      <c r="H42" s="11"/>
      <c r="I42" s="11" t="s">
        <v>44</v>
      </c>
      <c r="J42" s="16" t="s">
        <v>2</v>
      </c>
      <c r="K42" s="11" t="s">
        <v>19</v>
      </c>
      <c r="L42" s="16" t="s">
        <v>2</v>
      </c>
      <c r="M42" s="11" t="s">
        <v>26</v>
      </c>
      <c r="N42" s="10" t="s">
        <v>2</v>
      </c>
      <c r="O42" s="11" t="s">
        <v>34</v>
      </c>
      <c r="P42" s="11" t="s">
        <v>2</v>
      </c>
      <c r="Q42" s="44"/>
    </row>
    <row r="43" spans="1:17" s="105" customFormat="1" ht="15" customHeight="1" thickTop="1">
      <c r="A43" s="65" t="s">
        <v>23</v>
      </c>
      <c r="B43" s="103">
        <f aca="true" t="shared" si="16" ref="B43:B52">B4-B30</f>
        <v>81231799</v>
      </c>
      <c r="C43" s="71">
        <f aca="true" t="shared" si="17" ref="C43:C52">B43/B30</f>
        <v>0.009857116230222443</v>
      </c>
      <c r="D43" s="105">
        <v>2001</v>
      </c>
      <c r="E43" s="61">
        <v>0</v>
      </c>
      <c r="F43" s="105">
        <v>2001</v>
      </c>
      <c r="G43" s="122"/>
      <c r="H43" s="78"/>
      <c r="I43" s="83">
        <v>0</v>
      </c>
      <c r="J43" s="74">
        <f aca="true" t="shared" si="18" ref="J43:J52">I43/B30</f>
        <v>0</v>
      </c>
      <c r="K43" s="83">
        <v>1182270</v>
      </c>
      <c r="L43" s="74">
        <f aca="true" t="shared" si="19" ref="L43:L52">K43/B30</f>
        <v>0.00014346318743359466</v>
      </c>
      <c r="M43" s="84">
        <v>20567260</v>
      </c>
      <c r="N43" s="74">
        <f aca="true" t="shared" si="20" ref="N43:N52">M43/B30</f>
        <v>0.0024957451989608757</v>
      </c>
      <c r="O43" s="83">
        <v>0</v>
      </c>
      <c r="P43" s="71">
        <f aca="true" t="shared" si="21" ref="P43:P52">O43/B30</f>
        <v>0</v>
      </c>
      <c r="Q43" s="44"/>
    </row>
    <row r="44" spans="1:17" s="105" customFormat="1" ht="15" customHeight="1">
      <c r="A44" s="65" t="s">
        <v>21</v>
      </c>
      <c r="B44" s="103">
        <f t="shared" si="16"/>
        <v>-15148396</v>
      </c>
      <c r="C44" s="71">
        <f t="shared" si="17"/>
        <v>-0.0018547890765719043</v>
      </c>
      <c r="D44" s="105">
        <v>2002</v>
      </c>
      <c r="E44" s="61">
        <v>0</v>
      </c>
      <c r="F44" s="105">
        <v>2002</v>
      </c>
      <c r="G44" s="61"/>
      <c r="H44" s="78"/>
      <c r="I44" s="81">
        <v>0</v>
      </c>
      <c r="J44" s="74">
        <f t="shared" si="18"/>
        <v>0</v>
      </c>
      <c r="K44" s="81">
        <v>1389108</v>
      </c>
      <c r="L44" s="74">
        <f t="shared" si="19"/>
        <v>0.00017008416894954718</v>
      </c>
      <c r="M44" s="61">
        <v>74499981</v>
      </c>
      <c r="N44" s="74">
        <f t="shared" si="20"/>
        <v>0.009121873428950128</v>
      </c>
      <c r="O44" s="81">
        <v>0</v>
      </c>
      <c r="P44" s="71">
        <f t="shared" si="21"/>
        <v>0</v>
      </c>
      <c r="Q44" s="44"/>
    </row>
    <row r="45" spans="1:17" s="105" customFormat="1" ht="15" customHeight="1">
      <c r="A45" s="65" t="s">
        <v>22</v>
      </c>
      <c r="B45" s="103">
        <f t="shared" si="16"/>
        <v>-159332801</v>
      </c>
      <c r="C45" s="71">
        <f t="shared" si="17"/>
        <v>-0.017887630672672957</v>
      </c>
      <c r="D45" s="105">
        <v>2003</v>
      </c>
      <c r="E45" s="61">
        <v>0</v>
      </c>
      <c r="F45" s="105">
        <v>2003</v>
      </c>
      <c r="G45" s="61"/>
      <c r="H45" s="78"/>
      <c r="I45" s="81">
        <v>0</v>
      </c>
      <c r="J45" s="74">
        <f t="shared" si="18"/>
        <v>0</v>
      </c>
      <c r="K45" s="81">
        <v>847076</v>
      </c>
      <c r="L45" s="74">
        <f t="shared" si="19"/>
        <v>9.509769830560575E-05</v>
      </c>
      <c r="M45" s="61">
        <v>37285614</v>
      </c>
      <c r="N45" s="74">
        <f t="shared" si="20"/>
        <v>0.004185900758977081</v>
      </c>
      <c r="O45" s="81">
        <v>0</v>
      </c>
      <c r="P45" s="71">
        <f t="shared" si="21"/>
        <v>0</v>
      </c>
      <c r="Q45" s="44"/>
    </row>
    <row r="46" spans="1:17" s="105" customFormat="1" ht="15" customHeight="1">
      <c r="A46" s="65" t="s">
        <v>29</v>
      </c>
      <c r="B46" s="103">
        <f t="shared" si="16"/>
        <v>77479848</v>
      </c>
      <c r="C46" s="71">
        <f t="shared" si="17"/>
        <v>0.008374588025963442</v>
      </c>
      <c r="D46" s="105">
        <v>2004</v>
      </c>
      <c r="E46" s="61">
        <v>0</v>
      </c>
      <c r="F46" s="105">
        <v>2004</v>
      </c>
      <c r="G46" s="61"/>
      <c r="H46" s="78"/>
      <c r="I46" s="81">
        <v>159332801</v>
      </c>
      <c r="J46" s="74">
        <f t="shared" si="18"/>
        <v>0.017221853189461806</v>
      </c>
      <c r="K46" s="81">
        <v>909300</v>
      </c>
      <c r="L46" s="74">
        <f t="shared" si="19"/>
        <v>9.828378718565061E-05</v>
      </c>
      <c r="M46" s="61">
        <v>21748288</v>
      </c>
      <c r="N46" s="74">
        <f t="shared" si="20"/>
        <v>0.0023507138562017366</v>
      </c>
      <c r="O46" s="81">
        <v>0</v>
      </c>
      <c r="P46" s="71">
        <f t="shared" si="21"/>
        <v>0</v>
      </c>
      <c r="Q46" s="44"/>
    </row>
    <row r="47" spans="1:17" s="105" customFormat="1" ht="15" customHeight="1">
      <c r="A47" s="65" t="s">
        <v>42</v>
      </c>
      <c r="B47" s="103">
        <f t="shared" si="16"/>
        <v>235602911</v>
      </c>
      <c r="C47" s="71">
        <f t="shared" si="17"/>
        <v>0.024068123167750248</v>
      </c>
      <c r="D47" s="105">
        <v>2005</v>
      </c>
      <c r="E47" s="61">
        <v>0</v>
      </c>
      <c r="F47" s="105">
        <v>2005</v>
      </c>
      <c r="G47" s="61"/>
      <c r="H47" s="78"/>
      <c r="I47" s="81">
        <v>0</v>
      </c>
      <c r="J47" s="74">
        <f t="shared" si="18"/>
        <v>0</v>
      </c>
      <c r="K47" s="81">
        <v>804439</v>
      </c>
      <c r="L47" s="74">
        <f t="shared" si="19"/>
        <v>8.217783409705767E-05</v>
      </c>
      <c r="M47" s="61">
        <v>73197413</v>
      </c>
      <c r="N47" s="74">
        <f t="shared" si="20"/>
        <v>0.007477515214761855</v>
      </c>
      <c r="O47" s="81">
        <v>0</v>
      </c>
      <c r="P47" s="71">
        <f t="shared" si="21"/>
        <v>0</v>
      </c>
      <c r="Q47" s="44"/>
    </row>
    <row r="48" spans="1:17" s="105" customFormat="1" ht="15" customHeight="1">
      <c r="A48" s="65" t="s">
        <v>46</v>
      </c>
      <c r="B48" s="103">
        <f t="shared" si="16"/>
        <v>369644180</v>
      </c>
      <c r="C48" s="71">
        <f t="shared" si="17"/>
        <v>0.035744339105149556</v>
      </c>
      <c r="D48" s="105">
        <v>2006</v>
      </c>
      <c r="E48" s="61">
        <v>0</v>
      </c>
      <c r="F48" s="105">
        <v>2006</v>
      </c>
      <c r="G48" s="61"/>
      <c r="H48" s="78"/>
      <c r="I48" s="81">
        <v>0</v>
      </c>
      <c r="J48" s="74">
        <f t="shared" si="18"/>
        <v>0</v>
      </c>
      <c r="K48" s="81">
        <v>728857</v>
      </c>
      <c r="L48" s="74">
        <f t="shared" si="19"/>
        <v>7.047997284080596E-05</v>
      </c>
      <c r="M48" s="61">
        <v>46365242</v>
      </c>
      <c r="N48" s="74">
        <f t="shared" si="20"/>
        <v>0.004483487154431386</v>
      </c>
      <c r="O48" s="81">
        <v>0</v>
      </c>
      <c r="P48" s="71">
        <f t="shared" si="21"/>
        <v>0</v>
      </c>
      <c r="Q48" s="44"/>
    </row>
    <row r="49" spans="1:16" ht="15" customHeight="1">
      <c r="A49" s="65" t="s">
        <v>49</v>
      </c>
      <c r="B49" s="103">
        <f t="shared" si="16"/>
        <v>314136055</v>
      </c>
      <c r="C49" s="71">
        <f t="shared" si="17"/>
        <v>0.028107611731411623</v>
      </c>
      <c r="D49" s="105">
        <v>2007</v>
      </c>
      <c r="E49" s="61">
        <v>0</v>
      </c>
      <c r="F49" s="105">
        <v>2007</v>
      </c>
      <c r="G49" s="17"/>
      <c r="H49" s="78"/>
      <c r="I49" s="81">
        <v>0</v>
      </c>
      <c r="J49" s="74">
        <f t="shared" si="18"/>
        <v>0</v>
      </c>
      <c r="K49" s="81">
        <v>1542292</v>
      </c>
      <c r="L49" s="74">
        <f t="shared" si="19"/>
        <v>0.00013799799170605327</v>
      </c>
      <c r="M49" s="61">
        <v>98467536</v>
      </c>
      <c r="N49" s="74">
        <f t="shared" si="20"/>
        <v>0.008810473124572716</v>
      </c>
      <c r="O49" s="81">
        <v>0</v>
      </c>
      <c r="P49" s="71">
        <f t="shared" si="21"/>
        <v>0</v>
      </c>
    </row>
    <row r="50" spans="1:16" ht="15" customHeight="1">
      <c r="A50" s="65" t="s">
        <v>51</v>
      </c>
      <c r="B50" s="103">
        <f t="shared" si="16"/>
        <v>279972129</v>
      </c>
      <c r="C50" s="71">
        <f t="shared" si="17"/>
        <v>0.02548219049628469</v>
      </c>
      <c r="D50" s="105">
        <v>2008</v>
      </c>
      <c r="E50" s="61">
        <v>0</v>
      </c>
      <c r="F50" s="105">
        <v>2008</v>
      </c>
      <c r="G50" s="17">
        <v>1147377751</v>
      </c>
      <c r="H50" s="78">
        <f>G50/B37</f>
        <v>0.10443074646969842</v>
      </c>
      <c r="I50" s="81">
        <v>0</v>
      </c>
      <c r="J50" s="74">
        <f t="shared" si="18"/>
        <v>0</v>
      </c>
      <c r="K50" s="81">
        <v>3000000</v>
      </c>
      <c r="L50" s="74">
        <f t="shared" si="19"/>
        <v>0.0002730506488696025</v>
      </c>
      <c r="M50" s="61">
        <v>80768740</v>
      </c>
      <c r="N50" s="74">
        <f t="shared" si="20"/>
        <v>0.007351318955126741</v>
      </c>
      <c r="O50" s="81">
        <v>0</v>
      </c>
      <c r="P50" s="71">
        <f t="shared" si="21"/>
        <v>0</v>
      </c>
    </row>
    <row r="51" spans="1:16" ht="15" customHeight="1">
      <c r="A51" s="65" t="s">
        <v>58</v>
      </c>
      <c r="B51" s="103">
        <f t="shared" si="16"/>
        <v>319566407</v>
      </c>
      <c r="C51" s="71">
        <f t="shared" si="17"/>
        <v>0.029814859206882847</v>
      </c>
      <c r="D51" s="105">
        <v>2009</v>
      </c>
      <c r="E51" s="61">
        <v>0</v>
      </c>
      <c r="F51" s="105">
        <v>2009</v>
      </c>
      <c r="G51" s="17">
        <v>1265308525</v>
      </c>
      <c r="H51" s="78">
        <f>G51/B38</f>
        <v>0.11805056695506673</v>
      </c>
      <c r="I51" s="81">
        <v>0</v>
      </c>
      <c r="J51" s="74">
        <f t="shared" si="18"/>
        <v>0</v>
      </c>
      <c r="K51" s="81">
        <v>3339785</v>
      </c>
      <c r="L51" s="74">
        <f t="shared" si="19"/>
        <v>0.00031159476520402606</v>
      </c>
      <c r="M51" s="61">
        <v>9721226</v>
      </c>
      <c r="N51" s="74">
        <f t="shared" si="20"/>
        <v>0.0009069695004215162</v>
      </c>
      <c r="O51" s="81">
        <v>0</v>
      </c>
      <c r="P51" s="71">
        <f t="shared" si="21"/>
        <v>0</v>
      </c>
    </row>
    <row r="52" spans="1:16" ht="15" customHeight="1">
      <c r="A52" s="65" t="s">
        <v>60</v>
      </c>
      <c r="B52" s="103">
        <f t="shared" si="16"/>
        <v>0</v>
      </c>
      <c r="C52" s="71">
        <f t="shared" si="17"/>
        <v>0</v>
      </c>
      <c r="D52" s="105">
        <v>2010</v>
      </c>
      <c r="E52" s="61">
        <v>0</v>
      </c>
      <c r="F52" s="105">
        <v>2010</v>
      </c>
      <c r="G52" s="17">
        <v>1169310000</v>
      </c>
      <c r="H52" s="78">
        <f>G52/B39</f>
        <v>0.10504965312259737</v>
      </c>
      <c r="I52" s="81">
        <v>0</v>
      </c>
      <c r="J52" s="74">
        <f t="shared" si="18"/>
        <v>0</v>
      </c>
      <c r="K52" s="81">
        <v>2000000</v>
      </c>
      <c r="L52" s="74">
        <f t="shared" si="19"/>
        <v>0.00017967802058067983</v>
      </c>
      <c r="M52" s="61">
        <v>7160000</v>
      </c>
      <c r="N52" s="74">
        <f t="shared" si="20"/>
        <v>0.0006432473136788338</v>
      </c>
      <c r="O52" s="81">
        <v>0</v>
      </c>
      <c r="P52" s="71">
        <f t="shared" si="21"/>
        <v>0</v>
      </c>
    </row>
    <row r="53" s="107" customFormat="1" ht="15" customHeight="1">
      <c r="A53" s="153"/>
    </row>
    <row r="54" s="107" customFormat="1" ht="12">
      <c r="A54" s="153"/>
    </row>
    <row r="55" s="107" customFormat="1" ht="12">
      <c r="A55" s="153"/>
    </row>
    <row r="56" s="107" customFormat="1" ht="12">
      <c r="A56" s="153"/>
    </row>
    <row r="57" s="107" customFormat="1" ht="12">
      <c r="A57" s="153"/>
    </row>
    <row r="58" s="107" customFormat="1" ht="12">
      <c r="A58" s="153"/>
    </row>
  </sheetData>
  <sheetProtection/>
  <printOptions/>
  <pageMargins left="1.1023622047244095" right="0.3937007874015748" top="0.7874015748031497" bottom="0.5511811023622047" header="0.5118110236220472" footer="0.35433070866141736"/>
  <pageSetup fitToHeight="1" fitToWidth="1" horizontalDpi="600" verticalDpi="600" orientation="landscape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B41" sqref="B41"/>
    </sheetView>
  </sheetViews>
  <sheetFormatPr defaultColWidth="9.00390625" defaultRowHeight="13.5"/>
  <cols>
    <col min="1" max="1" width="17.87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30" customHeight="1">
      <c r="B1" s="121" t="s">
        <v>130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25628276964</v>
      </c>
      <c r="C4" s="22">
        <v>9253181592</v>
      </c>
      <c r="D4" s="74">
        <f aca="true" t="shared" si="0" ref="D4:D13">C4/B4</f>
        <v>0.361053597360366</v>
      </c>
      <c r="E4" s="75">
        <v>0</v>
      </c>
      <c r="F4" s="226">
        <f aca="true" t="shared" si="1" ref="F4:F13">E4/B4</f>
        <v>0</v>
      </c>
      <c r="G4" s="69">
        <v>8666291201</v>
      </c>
      <c r="H4" s="116">
        <f aca="true" t="shared" si="2" ref="H4:H13">G4/B4</f>
        <v>0.33815348621265195</v>
      </c>
      <c r="I4" s="69">
        <v>4197011201</v>
      </c>
      <c r="J4" s="71">
        <f aca="true" t="shared" si="3" ref="J4:J13">I4/B4</f>
        <v>0.1637648604662551</v>
      </c>
      <c r="K4" s="24">
        <v>102408993</v>
      </c>
      <c r="L4" s="71">
        <f aca="true" t="shared" si="4" ref="L4:L13">K4/B4</f>
        <v>0.003995937500747855</v>
      </c>
      <c r="M4" s="24">
        <v>326733358</v>
      </c>
      <c r="N4" s="71">
        <f aca="true" t="shared" si="5" ref="N4:N13">M4/B4</f>
        <v>0.01274893971447873</v>
      </c>
      <c r="O4" s="24"/>
      <c r="P4" s="71"/>
    </row>
    <row r="5" spans="1:16" s="105" customFormat="1" ht="15" customHeight="1">
      <c r="A5" s="149" t="s">
        <v>10</v>
      </c>
      <c r="B5" s="13">
        <v>25519190062</v>
      </c>
      <c r="C5" s="88">
        <v>9564723421</v>
      </c>
      <c r="D5" s="74">
        <f t="shared" si="0"/>
        <v>0.37480513283384315</v>
      </c>
      <c r="E5" s="18">
        <v>0</v>
      </c>
      <c r="F5" s="80">
        <f t="shared" si="1"/>
        <v>0</v>
      </c>
      <c r="G5" s="81">
        <v>8593365257</v>
      </c>
      <c r="H5" s="74">
        <f t="shared" si="2"/>
        <v>0.3367413008062575</v>
      </c>
      <c r="I5" s="81">
        <v>3999986209</v>
      </c>
      <c r="J5" s="71">
        <f t="shared" si="3"/>
        <v>0.1567442461646258</v>
      </c>
      <c r="K5" s="73">
        <v>99982640</v>
      </c>
      <c r="L5" s="71">
        <f t="shared" si="4"/>
        <v>0.00391793939216283</v>
      </c>
      <c r="M5" s="73">
        <v>253531447</v>
      </c>
      <c r="N5" s="71">
        <f t="shared" si="5"/>
        <v>0.00993493313792617</v>
      </c>
      <c r="O5" s="73"/>
      <c r="P5" s="71"/>
    </row>
    <row r="6" spans="1:16" s="105" customFormat="1" ht="15" customHeight="1">
      <c r="A6" s="149" t="s">
        <v>11</v>
      </c>
      <c r="B6" s="13">
        <v>28343222199</v>
      </c>
      <c r="C6" s="88">
        <v>9727564724</v>
      </c>
      <c r="D6" s="74">
        <f t="shared" si="0"/>
        <v>0.3432060284360755</v>
      </c>
      <c r="E6" s="18">
        <v>0</v>
      </c>
      <c r="F6" s="80">
        <f t="shared" si="1"/>
        <v>0</v>
      </c>
      <c r="G6" s="81">
        <v>9392640287</v>
      </c>
      <c r="H6" s="74">
        <f t="shared" si="2"/>
        <v>0.3313892902173765</v>
      </c>
      <c r="I6" s="81">
        <v>5432953214</v>
      </c>
      <c r="J6" s="71">
        <f t="shared" si="3"/>
        <v>0.1916843884529009</v>
      </c>
      <c r="K6" s="73">
        <v>216603394</v>
      </c>
      <c r="L6" s="71">
        <f t="shared" si="4"/>
        <v>0.0076421584137191766</v>
      </c>
      <c r="M6" s="73">
        <v>504297897</v>
      </c>
      <c r="N6" s="71">
        <f t="shared" si="5"/>
        <v>0.017792539375349938</v>
      </c>
      <c r="O6" s="73"/>
      <c r="P6" s="71"/>
    </row>
    <row r="7" spans="1:16" s="105" customFormat="1" ht="15" customHeight="1">
      <c r="A7" s="149" t="s">
        <v>41</v>
      </c>
      <c r="B7" s="13">
        <v>29801026465</v>
      </c>
      <c r="C7" s="88">
        <v>10052033049</v>
      </c>
      <c r="D7" s="74">
        <f t="shared" si="0"/>
        <v>0.3373049267549785</v>
      </c>
      <c r="E7" s="18">
        <v>0</v>
      </c>
      <c r="F7" s="80">
        <f t="shared" si="1"/>
        <v>0</v>
      </c>
      <c r="G7" s="81">
        <v>9874676454</v>
      </c>
      <c r="H7" s="74">
        <f t="shared" si="2"/>
        <v>0.3313535681597201</v>
      </c>
      <c r="I7" s="81">
        <v>5855749034</v>
      </c>
      <c r="J7" s="71">
        <f t="shared" si="3"/>
        <v>0.19649487714382324</v>
      </c>
      <c r="K7" s="73">
        <v>211511918</v>
      </c>
      <c r="L7" s="71">
        <f t="shared" si="4"/>
        <v>0.007097470895789831</v>
      </c>
      <c r="M7" s="73">
        <v>590357980</v>
      </c>
      <c r="N7" s="71">
        <f t="shared" si="5"/>
        <v>0.019809988112099077</v>
      </c>
      <c r="O7" s="73"/>
      <c r="P7" s="71"/>
    </row>
    <row r="8" spans="1:16" s="105" customFormat="1" ht="15" customHeight="1">
      <c r="A8" s="149" t="s">
        <v>45</v>
      </c>
      <c r="B8" s="13">
        <v>31464189850</v>
      </c>
      <c r="C8" s="88">
        <v>10243619299</v>
      </c>
      <c r="D8" s="74">
        <f t="shared" si="0"/>
        <v>0.32556437486026674</v>
      </c>
      <c r="E8" s="18">
        <v>0</v>
      </c>
      <c r="F8" s="80">
        <f t="shared" si="1"/>
        <v>0</v>
      </c>
      <c r="G8" s="81">
        <v>9414594175</v>
      </c>
      <c r="H8" s="74">
        <f t="shared" si="2"/>
        <v>0.29921616351421804</v>
      </c>
      <c r="I8" s="81">
        <v>6967305765</v>
      </c>
      <c r="J8" s="71">
        <f t="shared" si="3"/>
        <v>0.22143604517438417</v>
      </c>
      <c r="K8" s="73">
        <v>1158779210</v>
      </c>
      <c r="L8" s="71">
        <f t="shared" si="4"/>
        <v>0.03682850934742882</v>
      </c>
      <c r="M8" s="73">
        <v>648778853</v>
      </c>
      <c r="N8" s="71">
        <f t="shared" si="5"/>
        <v>0.02061959504099547</v>
      </c>
      <c r="O8" s="73"/>
      <c r="P8" s="71"/>
    </row>
    <row r="9" spans="1:16" s="105" customFormat="1" ht="15" customHeight="1">
      <c r="A9" s="204" t="s">
        <v>48</v>
      </c>
      <c r="B9" s="49">
        <f>C9+E9+G9+I9+K9+M9+O9+I22+K22+M22+O22</f>
        <v>33715880099</v>
      </c>
      <c r="C9" s="88">
        <v>10621000000</v>
      </c>
      <c r="D9" s="74">
        <f t="shared" si="0"/>
        <v>0.31501476363107056</v>
      </c>
      <c r="E9" s="18">
        <v>0</v>
      </c>
      <c r="F9" s="80">
        <f t="shared" si="1"/>
        <v>0</v>
      </c>
      <c r="G9" s="81">
        <v>8351171768</v>
      </c>
      <c r="H9" s="74">
        <f t="shared" si="2"/>
        <v>0.24769253371047825</v>
      </c>
      <c r="I9" s="81">
        <v>7831194000</v>
      </c>
      <c r="J9" s="71">
        <f t="shared" si="3"/>
        <v>0.23227019365964202</v>
      </c>
      <c r="K9" s="73">
        <v>1484120387</v>
      </c>
      <c r="L9" s="71">
        <f t="shared" si="4"/>
        <v>0.044018438274254584</v>
      </c>
      <c r="M9" s="73">
        <v>1698139038</v>
      </c>
      <c r="N9" s="71">
        <f t="shared" si="5"/>
        <v>0.050366148918959</v>
      </c>
      <c r="O9" s="73"/>
      <c r="P9" s="71"/>
    </row>
    <row r="10" spans="1:16" s="105" customFormat="1" ht="15" customHeight="1">
      <c r="A10" s="204" t="s">
        <v>59</v>
      </c>
      <c r="B10" s="49">
        <f>C10+E10+G10+I10+K10+M10+O10+I23+K23+M23+O23</f>
        <v>37617212118</v>
      </c>
      <c r="C10" s="88">
        <v>10652874440</v>
      </c>
      <c r="D10" s="74">
        <f t="shared" si="0"/>
        <v>0.28319149241000113</v>
      </c>
      <c r="E10" s="18">
        <v>0</v>
      </c>
      <c r="F10" s="80">
        <f t="shared" si="1"/>
        <v>0</v>
      </c>
      <c r="G10" s="81">
        <v>8571560816</v>
      </c>
      <c r="H10" s="74">
        <f t="shared" si="2"/>
        <v>0.22786273446081537</v>
      </c>
      <c r="I10" s="81">
        <v>10170840420</v>
      </c>
      <c r="J10" s="71">
        <f t="shared" si="3"/>
        <v>0.2703773046257516</v>
      </c>
      <c r="K10" s="73">
        <v>1511479419</v>
      </c>
      <c r="L10" s="71">
        <f t="shared" si="4"/>
        <v>0.04018052731442984</v>
      </c>
      <c r="M10" s="73">
        <v>3020016051</v>
      </c>
      <c r="N10" s="71">
        <f t="shared" si="5"/>
        <v>0.08028282482834259</v>
      </c>
      <c r="O10" s="73"/>
      <c r="P10" s="71"/>
    </row>
    <row r="11" spans="1:16" s="105" customFormat="1" ht="15" customHeight="1">
      <c r="A11" s="204" t="s">
        <v>57</v>
      </c>
      <c r="B11" s="49">
        <f>C11+E11+G11+I11+K11+M11+O11+I24+K24+M24+O24</f>
        <v>36287131415</v>
      </c>
      <c r="C11" s="88">
        <v>8329557980</v>
      </c>
      <c r="D11" s="74">
        <f t="shared" si="0"/>
        <v>0.22954578262851644</v>
      </c>
      <c r="E11" s="18">
        <v>0</v>
      </c>
      <c r="F11" s="80">
        <f t="shared" si="1"/>
        <v>0</v>
      </c>
      <c r="G11" s="81">
        <v>8804599242</v>
      </c>
      <c r="H11" s="74">
        <f t="shared" si="2"/>
        <v>0.2426369596787815</v>
      </c>
      <c r="I11" s="81">
        <v>3492669000</v>
      </c>
      <c r="J11" s="71">
        <f t="shared" si="3"/>
        <v>0.09625089842610807</v>
      </c>
      <c r="K11" s="73">
        <v>1563947052</v>
      </c>
      <c r="L11" s="71">
        <f t="shared" si="4"/>
        <v>0.04309921977887488</v>
      </c>
      <c r="M11" s="73">
        <v>3940062365</v>
      </c>
      <c r="N11" s="71">
        <f t="shared" si="5"/>
        <v>0.10858015531564717</v>
      </c>
      <c r="O11" s="73">
        <v>6618391677</v>
      </c>
      <c r="P11" s="71">
        <f>O11/B11</f>
        <v>0.1823894978445212</v>
      </c>
    </row>
    <row r="12" spans="1:16" s="105" customFormat="1" ht="15" customHeight="1">
      <c r="A12" s="204" t="s">
        <v>80</v>
      </c>
      <c r="B12" s="49">
        <f>C12+E12+G12+I12+K12+M12+O12+I25+K25+M25+O25</f>
        <v>37608117894</v>
      </c>
      <c r="C12" s="88">
        <v>8161934520</v>
      </c>
      <c r="D12" s="74">
        <f t="shared" si="0"/>
        <v>0.21702587039863952</v>
      </c>
      <c r="E12" s="18">
        <v>0</v>
      </c>
      <c r="F12" s="80">
        <f t="shared" si="1"/>
        <v>0</v>
      </c>
      <c r="G12" s="81">
        <v>9871793695</v>
      </c>
      <c r="H12" s="74">
        <f t="shared" si="2"/>
        <v>0.2624910324633647</v>
      </c>
      <c r="I12" s="81">
        <v>2252385566</v>
      </c>
      <c r="J12" s="71">
        <f t="shared" si="3"/>
        <v>0.05989094089601718</v>
      </c>
      <c r="K12" s="73">
        <v>1704525144</v>
      </c>
      <c r="L12" s="71">
        <f t="shared" si="4"/>
        <v>0.045323330159841364</v>
      </c>
      <c r="M12" s="73">
        <v>4451917444</v>
      </c>
      <c r="N12" s="71">
        <f t="shared" si="5"/>
        <v>0.11837650202405527</v>
      </c>
      <c r="O12" s="73">
        <v>7984624282</v>
      </c>
      <c r="P12" s="71">
        <f>O12/B12</f>
        <v>0.2123111904856549</v>
      </c>
    </row>
    <row r="13" spans="1:16" s="105" customFormat="1" ht="15" customHeight="1">
      <c r="A13" s="204" t="s">
        <v>79</v>
      </c>
      <c r="B13" s="49">
        <f>C13+E13+G13+I13+K13+M13+O13+I26+K26+M26+O26</f>
        <v>41110000000</v>
      </c>
      <c r="C13" s="88">
        <v>9460979000</v>
      </c>
      <c r="D13" s="74">
        <f t="shared" si="0"/>
        <v>0.2301381415713938</v>
      </c>
      <c r="E13" s="18">
        <v>0</v>
      </c>
      <c r="F13" s="80">
        <f t="shared" si="1"/>
        <v>0</v>
      </c>
      <c r="G13" s="81">
        <v>8840468000</v>
      </c>
      <c r="H13" s="74">
        <f t="shared" si="2"/>
        <v>0.2150442228168329</v>
      </c>
      <c r="I13" s="81">
        <v>2227139000</v>
      </c>
      <c r="J13" s="71">
        <f t="shared" si="3"/>
        <v>0.05417511554366334</v>
      </c>
      <c r="K13" s="73">
        <v>1835941000</v>
      </c>
      <c r="L13" s="71">
        <f t="shared" si="4"/>
        <v>0.044659231330576504</v>
      </c>
      <c r="M13" s="73">
        <v>4727646000</v>
      </c>
      <c r="N13" s="71">
        <f t="shared" si="5"/>
        <v>0.11499990270007297</v>
      </c>
      <c r="O13" s="73">
        <v>10368000000</v>
      </c>
      <c r="P13" s="71">
        <f>O13/B13</f>
        <v>0.2522014108489419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98"/>
      <c r="O14" s="132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24"/>
      <c r="F15" s="62"/>
      <c r="I15" s="30"/>
      <c r="J15" s="5"/>
      <c r="K15" s="8"/>
      <c r="L15" s="8"/>
      <c r="M15" s="5"/>
      <c r="N15" s="5"/>
      <c r="O15" s="8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E16" s="182"/>
      <c r="F16" s="183"/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E17" s="24"/>
      <c r="F17" s="62"/>
      <c r="I17" s="69">
        <v>132721000</v>
      </c>
      <c r="J17" s="70">
        <f aca="true" t="shared" si="6" ref="J17:J26">I17/B4</f>
        <v>0.005178693838311213</v>
      </c>
      <c r="K17" s="24">
        <v>2907847281</v>
      </c>
      <c r="L17" s="71">
        <f aca="true" t="shared" si="7" ref="L17:L26">K17/B4</f>
        <v>0.11346245731168929</v>
      </c>
      <c r="M17" s="24">
        <v>0</v>
      </c>
      <c r="N17" s="71">
        <f aca="true" t="shared" si="8" ref="N17:N26">M17/B4</f>
        <v>0</v>
      </c>
      <c r="O17" s="24">
        <v>42082250</v>
      </c>
      <c r="P17" s="71">
        <f aca="true" t="shared" si="9" ref="P17:P26">O17/B4</f>
        <v>0.0016420241617925728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E18" s="24"/>
      <c r="F18" s="62"/>
      <c r="I18" s="61">
        <v>0</v>
      </c>
      <c r="J18" s="72">
        <f t="shared" si="6"/>
        <v>0</v>
      </c>
      <c r="K18" s="73">
        <v>2913450798</v>
      </c>
      <c r="L18" s="71">
        <f t="shared" si="7"/>
        <v>0.11416705588702629</v>
      </c>
      <c r="M18" s="73">
        <v>0</v>
      </c>
      <c r="N18" s="71">
        <f t="shared" si="8"/>
        <v>0</v>
      </c>
      <c r="O18" s="73">
        <v>94150290</v>
      </c>
      <c r="P18" s="71">
        <f t="shared" si="9"/>
        <v>0.0036893917781582295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E19" s="24"/>
      <c r="F19" s="62"/>
      <c r="I19" s="61">
        <v>0</v>
      </c>
      <c r="J19" s="72">
        <f t="shared" si="6"/>
        <v>0</v>
      </c>
      <c r="K19" s="73">
        <v>3003915746</v>
      </c>
      <c r="L19" s="71">
        <f t="shared" si="7"/>
        <v>0.10598356548557784</v>
      </c>
      <c r="M19" s="73">
        <v>0</v>
      </c>
      <c r="N19" s="71">
        <f t="shared" si="8"/>
        <v>0</v>
      </c>
      <c r="O19" s="73">
        <v>65246397</v>
      </c>
      <c r="P19" s="71">
        <f t="shared" si="9"/>
        <v>0.0023020105668261673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E20" s="24"/>
      <c r="F20" s="62"/>
      <c r="I20" s="61">
        <v>0</v>
      </c>
      <c r="J20" s="72">
        <f t="shared" si="6"/>
        <v>0</v>
      </c>
      <c r="K20" s="73">
        <v>3131479836</v>
      </c>
      <c r="L20" s="71">
        <f t="shared" si="7"/>
        <v>0.10507959649234853</v>
      </c>
      <c r="M20" s="73">
        <v>0</v>
      </c>
      <c r="N20" s="71">
        <f t="shared" si="8"/>
        <v>0</v>
      </c>
      <c r="O20" s="73">
        <v>85218194</v>
      </c>
      <c r="P20" s="71">
        <f t="shared" si="9"/>
        <v>0.0028595724412407418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F21" s="62"/>
      <c r="I21" s="61">
        <v>0</v>
      </c>
      <c r="J21" s="72">
        <f t="shared" si="6"/>
        <v>0</v>
      </c>
      <c r="K21" s="73">
        <v>2976689482</v>
      </c>
      <c r="L21" s="71">
        <f t="shared" si="7"/>
        <v>0.09460562932625452</v>
      </c>
      <c r="M21" s="73">
        <v>0</v>
      </c>
      <c r="N21" s="71">
        <f t="shared" si="8"/>
        <v>0</v>
      </c>
      <c r="O21" s="73">
        <v>54423066</v>
      </c>
      <c r="P21" s="71">
        <f t="shared" si="9"/>
        <v>0.0017296827364522147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F22" s="62"/>
      <c r="I22" s="61">
        <v>0</v>
      </c>
      <c r="J22" s="72">
        <f t="shared" si="6"/>
        <v>0</v>
      </c>
      <c r="K22" s="73">
        <v>3664867023</v>
      </c>
      <c r="L22" s="71">
        <f t="shared" si="7"/>
        <v>0.1086985424149939</v>
      </c>
      <c r="M22" s="73">
        <v>0</v>
      </c>
      <c r="N22" s="71">
        <f t="shared" si="8"/>
        <v>0</v>
      </c>
      <c r="O22" s="73">
        <v>65387883</v>
      </c>
      <c r="P22" s="71">
        <f t="shared" si="9"/>
        <v>0.0019393793906017415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F23" s="62"/>
      <c r="I23" s="61">
        <v>0</v>
      </c>
      <c r="J23" s="72">
        <f t="shared" si="6"/>
        <v>0</v>
      </c>
      <c r="K23" s="73">
        <v>3632079267</v>
      </c>
      <c r="L23" s="71">
        <f t="shared" si="7"/>
        <v>0.09655365356706044</v>
      </c>
      <c r="M23" s="73">
        <v>0</v>
      </c>
      <c r="N23" s="71">
        <f t="shared" si="8"/>
        <v>0</v>
      </c>
      <c r="O23" s="73">
        <v>58361705</v>
      </c>
      <c r="P23" s="71">
        <f t="shared" si="9"/>
        <v>0.0015514627935990415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F24" s="62"/>
      <c r="I24" s="61">
        <v>0</v>
      </c>
      <c r="J24" s="72">
        <f t="shared" si="6"/>
        <v>0</v>
      </c>
      <c r="K24" s="73">
        <v>3479702094</v>
      </c>
      <c r="L24" s="71">
        <f t="shared" si="7"/>
        <v>0.09589355670483218</v>
      </c>
      <c r="M24" s="73">
        <v>0</v>
      </c>
      <c r="N24" s="71">
        <f t="shared" si="8"/>
        <v>0</v>
      </c>
      <c r="O24" s="73">
        <v>58202005</v>
      </c>
      <c r="P24" s="71">
        <f t="shared" si="9"/>
        <v>0.0016039296227185666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F25" s="62"/>
      <c r="I25" s="61">
        <v>0</v>
      </c>
      <c r="J25" s="72">
        <f t="shared" si="6"/>
        <v>0</v>
      </c>
      <c r="K25" s="73">
        <v>3100882717</v>
      </c>
      <c r="L25" s="71">
        <f t="shared" si="7"/>
        <v>0.08245248341701021</v>
      </c>
      <c r="M25" s="73">
        <v>0</v>
      </c>
      <c r="N25" s="71">
        <f t="shared" si="8"/>
        <v>0</v>
      </c>
      <c r="O25" s="73">
        <v>80054526</v>
      </c>
      <c r="P25" s="71">
        <f t="shared" si="9"/>
        <v>0.002128650155416895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F26" s="62"/>
      <c r="I26" s="61">
        <v>0</v>
      </c>
      <c r="J26" s="72">
        <f t="shared" si="6"/>
        <v>0</v>
      </c>
      <c r="K26" s="73">
        <v>1968186000</v>
      </c>
      <c r="L26" s="71">
        <f t="shared" si="7"/>
        <v>0.04787608854293359</v>
      </c>
      <c r="M26" s="73">
        <v>0</v>
      </c>
      <c r="N26" s="71">
        <f t="shared" si="8"/>
        <v>0</v>
      </c>
      <c r="O26" s="73">
        <v>1681641000</v>
      </c>
      <c r="P26" s="71">
        <f t="shared" si="9"/>
        <v>0.04090588664558502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26071202139</v>
      </c>
      <c r="C30" s="22">
        <v>509703128</v>
      </c>
      <c r="D30" s="71">
        <f aca="true" t="shared" si="10" ref="D30:D39">C30/B30</f>
        <v>0.019550426761393305</v>
      </c>
      <c r="E30" s="24">
        <v>15596224924</v>
      </c>
      <c r="F30" s="60">
        <f aca="true" t="shared" si="11" ref="F30:F39">E30/B30</f>
        <v>0.5982165625063202</v>
      </c>
      <c r="G30" s="24">
        <v>7494201949</v>
      </c>
      <c r="H30" s="60">
        <f aca="true" t="shared" si="12" ref="H30:H39">G30/B30</f>
        <v>0.2874513384171648</v>
      </c>
      <c r="I30" s="24">
        <v>1193661525</v>
      </c>
      <c r="J30" s="71">
        <f aca="true" t="shared" si="13" ref="J30:J39">I30/B30</f>
        <v>0.045784675314775675</v>
      </c>
      <c r="K30" s="24">
        <v>203900553</v>
      </c>
      <c r="L30" s="71">
        <f aca="true" t="shared" si="14" ref="L30:L39">K30/B30</f>
        <v>0.007820911054001015</v>
      </c>
      <c r="M30" s="24">
        <v>35203965</v>
      </c>
      <c r="N30" s="71">
        <f aca="true" t="shared" si="15" ref="N30:N39">M30/B30</f>
        <v>0.0013503007959628477</v>
      </c>
      <c r="O30" s="24"/>
      <c r="P30" s="71"/>
    </row>
    <row r="31" spans="1:16" s="105" customFormat="1" ht="15" customHeight="1">
      <c r="A31" s="149" t="s">
        <v>10</v>
      </c>
      <c r="B31" s="73">
        <v>25840512953</v>
      </c>
      <c r="C31" s="88">
        <v>613200171</v>
      </c>
      <c r="D31" s="71">
        <f t="shared" si="10"/>
        <v>0.02373018570162747</v>
      </c>
      <c r="E31" s="73">
        <v>14585390457</v>
      </c>
      <c r="F31" s="60">
        <f t="shared" si="11"/>
        <v>0.5644388903397014</v>
      </c>
      <c r="G31" s="73">
        <v>8688703549</v>
      </c>
      <c r="H31" s="60">
        <f t="shared" si="12"/>
        <v>0.3362434625351069</v>
      </c>
      <c r="I31" s="73">
        <v>1244511626</v>
      </c>
      <c r="J31" s="71">
        <f t="shared" si="13"/>
        <v>0.04816125857344934</v>
      </c>
      <c r="K31" s="73">
        <v>198118948</v>
      </c>
      <c r="L31" s="71">
        <f t="shared" si="14"/>
        <v>0.007666989752113223</v>
      </c>
      <c r="M31" s="73">
        <v>33374632</v>
      </c>
      <c r="N31" s="71">
        <f t="shared" si="15"/>
        <v>0.001291562286735694</v>
      </c>
      <c r="O31" s="73"/>
      <c r="P31" s="71"/>
    </row>
    <row r="32" spans="1:16" s="105" customFormat="1" ht="15" customHeight="1">
      <c r="A32" s="149" t="s">
        <v>11</v>
      </c>
      <c r="B32" s="73">
        <v>28575128438</v>
      </c>
      <c r="C32" s="88">
        <v>517401568</v>
      </c>
      <c r="D32" s="71">
        <f t="shared" si="10"/>
        <v>0.018106710145594482</v>
      </c>
      <c r="E32" s="73">
        <v>17338312200</v>
      </c>
      <c r="F32" s="60">
        <f t="shared" si="11"/>
        <v>0.6067623541087231</v>
      </c>
      <c r="G32" s="73">
        <v>8471141411</v>
      </c>
      <c r="H32" s="80">
        <f t="shared" si="12"/>
        <v>0.2964515602923709</v>
      </c>
      <c r="I32" s="81">
        <v>1405945402</v>
      </c>
      <c r="J32" s="71">
        <f t="shared" si="13"/>
        <v>0.04920171767733281</v>
      </c>
      <c r="K32" s="73">
        <v>158157672</v>
      </c>
      <c r="L32" s="71">
        <f t="shared" si="14"/>
        <v>0.005534801789015847</v>
      </c>
      <c r="M32" s="73">
        <v>34802006</v>
      </c>
      <c r="N32" s="71">
        <f t="shared" si="15"/>
        <v>0.0012179124960194168</v>
      </c>
      <c r="O32" s="73"/>
      <c r="P32" s="71"/>
    </row>
    <row r="33" spans="1:16" s="105" customFormat="1" ht="15" customHeight="1">
      <c r="A33" s="149" t="s">
        <v>41</v>
      </c>
      <c r="B33" s="73">
        <v>29978253272</v>
      </c>
      <c r="C33" s="88">
        <v>522083291</v>
      </c>
      <c r="D33" s="71">
        <f t="shared" si="10"/>
        <v>0.01741540063268567</v>
      </c>
      <c r="E33" s="73">
        <v>18981107263</v>
      </c>
      <c r="F33" s="80">
        <f t="shared" si="11"/>
        <v>0.6331625492245925</v>
      </c>
      <c r="G33" s="81">
        <v>7912342790</v>
      </c>
      <c r="H33" s="80">
        <f t="shared" si="12"/>
        <v>0.26393608454133016</v>
      </c>
      <c r="I33" s="81">
        <v>1777158978</v>
      </c>
      <c r="J33" s="71">
        <f t="shared" si="13"/>
        <v>0.05928160529819411</v>
      </c>
      <c r="K33" s="73">
        <v>501023589</v>
      </c>
      <c r="L33" s="71">
        <f t="shared" si="14"/>
        <v>0.016712901330644278</v>
      </c>
      <c r="M33" s="73">
        <v>32932989</v>
      </c>
      <c r="N33" s="71">
        <f t="shared" si="15"/>
        <v>0.0010985626380960545</v>
      </c>
      <c r="O33" s="73"/>
      <c r="P33" s="71"/>
    </row>
    <row r="34" spans="1:16" s="105" customFormat="1" ht="15" customHeight="1">
      <c r="A34" s="149" t="s">
        <v>45</v>
      </c>
      <c r="B34" s="197">
        <v>31558360753</v>
      </c>
      <c r="C34" s="88">
        <v>505118168</v>
      </c>
      <c r="D34" s="71">
        <f t="shared" si="10"/>
        <v>0.016005843014263107</v>
      </c>
      <c r="E34" s="73">
        <v>20729366794</v>
      </c>
      <c r="F34" s="80">
        <f t="shared" si="11"/>
        <v>0.6568581605440145</v>
      </c>
      <c r="G34" s="81">
        <v>7579121138</v>
      </c>
      <c r="H34" s="80">
        <f t="shared" si="12"/>
        <v>0.24016206663330933</v>
      </c>
      <c r="I34" s="81">
        <v>1983269297</v>
      </c>
      <c r="J34" s="71">
        <f t="shared" si="13"/>
        <v>0.06284449666199682</v>
      </c>
      <c r="K34" s="73">
        <v>536862815</v>
      </c>
      <c r="L34" s="71">
        <f t="shared" si="14"/>
        <v>0.017011745926916205</v>
      </c>
      <c r="M34" s="73">
        <v>32184930</v>
      </c>
      <c r="N34" s="71">
        <f t="shared" si="15"/>
        <v>0.0010198543026966455</v>
      </c>
      <c r="O34" s="73"/>
      <c r="P34" s="71"/>
    </row>
    <row r="35" spans="1:16" s="105" customFormat="1" ht="15" customHeight="1">
      <c r="A35" s="149" t="s">
        <v>48</v>
      </c>
      <c r="B35" s="197">
        <f>C35+E35+G35+I35+K35+M35+O35+G48+I48+K48+M48+O48</f>
        <v>33835482587</v>
      </c>
      <c r="C35" s="88">
        <v>635258814</v>
      </c>
      <c r="D35" s="71">
        <f t="shared" si="10"/>
        <v>0.018774929908760164</v>
      </c>
      <c r="E35" s="73">
        <v>21958907353</v>
      </c>
      <c r="F35" s="80">
        <f t="shared" si="11"/>
        <v>0.6489905174704639</v>
      </c>
      <c r="G35" s="81">
        <v>7249572149</v>
      </c>
      <c r="H35" s="80">
        <f t="shared" si="12"/>
        <v>0.2142594576672411</v>
      </c>
      <c r="I35" s="81">
        <v>1870938657</v>
      </c>
      <c r="J35" s="71">
        <f t="shared" si="13"/>
        <v>0.05529516690620033</v>
      </c>
      <c r="K35" s="73">
        <v>1742677168</v>
      </c>
      <c r="L35" s="71">
        <f t="shared" si="14"/>
        <v>0.05150442774147272</v>
      </c>
      <c r="M35" s="73">
        <v>45164932</v>
      </c>
      <c r="N35" s="71">
        <f t="shared" si="15"/>
        <v>0.0013348393032039363</v>
      </c>
      <c r="O35" s="73"/>
      <c r="P35" s="71"/>
    </row>
    <row r="36" spans="1:16" s="105" customFormat="1" ht="15" customHeight="1">
      <c r="A36" s="149" t="s">
        <v>59</v>
      </c>
      <c r="B36" s="197">
        <f>C36+E36+G36+I36+K36+M36+O36+G49+I49+K49+M49+O49</f>
        <v>37698142226</v>
      </c>
      <c r="C36" s="88">
        <v>753250152</v>
      </c>
      <c r="D36" s="71">
        <f t="shared" si="10"/>
        <v>0.01998109475751544</v>
      </c>
      <c r="E36" s="73">
        <v>23928463119</v>
      </c>
      <c r="F36" s="80">
        <f t="shared" si="11"/>
        <v>0.6347385230696275</v>
      </c>
      <c r="G36" s="81">
        <v>7606211326</v>
      </c>
      <c r="H36" s="80">
        <f t="shared" si="12"/>
        <v>0.20176621119419721</v>
      </c>
      <c r="I36" s="81">
        <v>1841017387</v>
      </c>
      <c r="J36" s="71">
        <f t="shared" si="13"/>
        <v>0.048835758960298854</v>
      </c>
      <c r="K36" s="73">
        <v>3152243234</v>
      </c>
      <c r="L36" s="71">
        <f t="shared" si="14"/>
        <v>0.08361799939907734</v>
      </c>
      <c r="M36" s="73">
        <v>70011220</v>
      </c>
      <c r="N36" s="71">
        <f t="shared" si="15"/>
        <v>0.001857153054924654</v>
      </c>
      <c r="O36" s="73"/>
      <c r="P36" s="71"/>
    </row>
    <row r="37" spans="1:16" s="105" customFormat="1" ht="15" customHeight="1">
      <c r="A37" s="149" t="s">
        <v>57</v>
      </c>
      <c r="B37" s="197">
        <f>C37+E37+G37+I37+K37+M37+O37+G50+I50+K50+M50+O50</f>
        <v>37546857759</v>
      </c>
      <c r="C37" s="88">
        <v>699213066</v>
      </c>
      <c r="D37" s="71">
        <f t="shared" si="10"/>
        <v>0.01862241230645721</v>
      </c>
      <c r="E37" s="73">
        <v>25744071855</v>
      </c>
      <c r="F37" s="80">
        <f t="shared" si="11"/>
        <v>0.6856518332437321</v>
      </c>
      <c r="G37" s="81">
        <v>970350810</v>
      </c>
      <c r="H37" s="80">
        <f t="shared" si="12"/>
        <v>0.025843728820886654</v>
      </c>
      <c r="I37" s="81">
        <v>1727880120</v>
      </c>
      <c r="J37" s="71">
        <f t="shared" si="13"/>
        <v>0.0460193002325428</v>
      </c>
      <c r="K37" s="73">
        <v>3866958100</v>
      </c>
      <c r="L37" s="71">
        <f t="shared" si="14"/>
        <v>0.10299019227709111</v>
      </c>
      <c r="M37" s="73">
        <v>155132712</v>
      </c>
      <c r="N37" s="71">
        <f t="shared" si="15"/>
        <v>0.004131709582616527</v>
      </c>
      <c r="O37" s="73">
        <v>5406470</v>
      </c>
      <c r="P37" s="71">
        <f>O37/B37</f>
        <v>0.00014399260877440715</v>
      </c>
    </row>
    <row r="38" spans="1:16" s="105" customFormat="1" ht="15" customHeight="1">
      <c r="A38" s="149" t="s">
        <v>80</v>
      </c>
      <c r="B38" s="197">
        <f>C38+E38+G38+I38+K38+M38+O38+G51+I51+K51+M51+O51</f>
        <v>39034870379</v>
      </c>
      <c r="C38" s="88">
        <v>538500639</v>
      </c>
      <c r="D38" s="71">
        <f t="shared" si="10"/>
        <v>0.013795374078908249</v>
      </c>
      <c r="E38" s="73">
        <v>26911352202</v>
      </c>
      <c r="F38" s="80">
        <f t="shared" si="11"/>
        <v>0.6894182545173195</v>
      </c>
      <c r="G38" s="81">
        <v>325702</v>
      </c>
      <c r="H38" s="80">
        <f t="shared" si="12"/>
        <v>8.343872974027379E-06</v>
      </c>
      <c r="I38" s="81">
        <v>1618564314</v>
      </c>
      <c r="J38" s="71">
        <f t="shared" si="13"/>
        <v>0.04146457509106412</v>
      </c>
      <c r="K38" s="73">
        <v>3871382944</v>
      </c>
      <c r="L38" s="71">
        <f t="shared" si="14"/>
        <v>0.09917755346467677</v>
      </c>
      <c r="M38" s="73">
        <v>222737382</v>
      </c>
      <c r="N38" s="71">
        <f t="shared" si="15"/>
        <v>0.005706113017345342</v>
      </c>
      <c r="O38" s="73">
        <v>12994463</v>
      </c>
      <c r="P38" s="71">
        <f>O38/B38</f>
        <v>0.00033289371461550356</v>
      </c>
    </row>
    <row r="39" spans="1:16" s="105" customFormat="1" ht="15" customHeight="1">
      <c r="A39" s="149" t="s">
        <v>79</v>
      </c>
      <c r="B39" s="197">
        <f>C39+E39+G39+I39+K39+M39+O39+G52+I52+K52+M52+O52</f>
        <v>41110000000</v>
      </c>
      <c r="C39" s="88">
        <v>550069000</v>
      </c>
      <c r="D39" s="71">
        <f t="shared" si="10"/>
        <v>0.013380418389686208</v>
      </c>
      <c r="E39" s="73">
        <v>28399779000</v>
      </c>
      <c r="F39" s="80">
        <f t="shared" si="11"/>
        <v>0.6908241060569205</v>
      </c>
      <c r="G39" s="81">
        <v>100929000</v>
      </c>
      <c r="H39" s="80">
        <f t="shared" si="12"/>
        <v>0.0024550960836779373</v>
      </c>
      <c r="I39" s="81">
        <v>1694708000</v>
      </c>
      <c r="J39" s="71">
        <f t="shared" si="13"/>
        <v>0.041223741182194115</v>
      </c>
      <c r="K39" s="73">
        <v>4729646000</v>
      </c>
      <c r="L39" s="71">
        <f t="shared" si="14"/>
        <v>0.1150485526635855</v>
      </c>
      <c r="M39" s="73">
        <v>399806000</v>
      </c>
      <c r="N39" s="71">
        <f t="shared" si="15"/>
        <v>0.009725273656044758</v>
      </c>
      <c r="O39" s="73">
        <v>7826000</v>
      </c>
      <c r="P39" s="71">
        <f>O39/B39</f>
        <v>0.00019036730722451958</v>
      </c>
    </row>
    <row r="40" spans="1:15" s="105" customFormat="1" ht="15" customHeight="1">
      <c r="A40" s="153"/>
      <c r="N40" s="44"/>
      <c r="O40" s="207"/>
    </row>
    <row r="41" spans="1:16" s="105" customFormat="1" ht="15" customHeight="1" thickBot="1">
      <c r="A41" s="153"/>
      <c r="G41" s="30"/>
      <c r="H41" s="5"/>
      <c r="I41" s="30"/>
      <c r="J41" s="5"/>
      <c r="K41" s="5"/>
      <c r="L41" s="5"/>
      <c r="M41" s="5"/>
      <c r="N41" s="5"/>
      <c r="O41" s="8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19</v>
      </c>
      <c r="J42" s="109" t="s">
        <v>2</v>
      </c>
      <c r="K42" s="96" t="s">
        <v>26</v>
      </c>
      <c r="L42" s="109" t="s">
        <v>2</v>
      </c>
      <c r="M42" s="96" t="s">
        <v>32</v>
      </c>
      <c r="N42" s="109" t="s">
        <v>2</v>
      </c>
      <c r="O42" s="206" t="s">
        <v>34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6" ref="B43:B52">B4-B30</f>
        <v>-442925175</v>
      </c>
      <c r="C43" s="71">
        <f aca="true" t="shared" si="17" ref="C43:C52">B43/B30</f>
        <v>-0.016989058373239597</v>
      </c>
      <c r="D43" s="105">
        <v>2001</v>
      </c>
      <c r="E43" s="61">
        <v>0</v>
      </c>
      <c r="F43" s="105">
        <v>2001</v>
      </c>
      <c r="G43" s="83"/>
      <c r="H43" s="74"/>
      <c r="I43" s="83">
        <v>273490</v>
      </c>
      <c r="J43" s="74">
        <f aca="true" t="shared" si="18" ref="J43:J52">I43/B30</f>
        <v>1.049011850477295E-05</v>
      </c>
      <c r="K43" s="84">
        <v>15459460</v>
      </c>
      <c r="L43" s="74">
        <f aca="true" t="shared" si="19" ref="L43:L52">K43/B30</f>
        <v>0.0005929707390390772</v>
      </c>
      <c r="M43" s="160">
        <v>1022573145</v>
      </c>
      <c r="N43" s="161">
        <f aca="true" t="shared" si="20" ref="N43:N52">M43/B30</f>
        <v>0.039222324292838395</v>
      </c>
      <c r="O43" s="160">
        <v>0</v>
      </c>
      <c r="P43" s="161">
        <f aca="true" t="shared" si="21" ref="P43:P52">O43/B30</f>
        <v>0</v>
      </c>
    </row>
    <row r="44" spans="1:16" s="105" customFormat="1" ht="15" customHeight="1">
      <c r="A44" s="65" t="s">
        <v>21</v>
      </c>
      <c r="B44" s="103">
        <f t="shared" si="16"/>
        <v>-321322891</v>
      </c>
      <c r="C44" s="71">
        <f t="shared" si="17"/>
        <v>-0.012434849555209602</v>
      </c>
      <c r="D44" s="105">
        <v>2002</v>
      </c>
      <c r="E44" s="61">
        <v>0</v>
      </c>
      <c r="F44" s="105">
        <v>2002</v>
      </c>
      <c r="G44" s="81"/>
      <c r="H44" s="74"/>
      <c r="I44" s="81">
        <v>295851</v>
      </c>
      <c r="J44" s="74">
        <f t="shared" si="18"/>
        <v>1.1449114827484594E-05</v>
      </c>
      <c r="K44" s="61">
        <v>33982544</v>
      </c>
      <c r="L44" s="74">
        <f t="shared" si="19"/>
        <v>0.001315087825919289</v>
      </c>
      <c r="M44" s="61">
        <v>442925175</v>
      </c>
      <c r="N44" s="161">
        <f t="shared" si="20"/>
        <v>0.01714072688129737</v>
      </c>
      <c r="O44" s="61">
        <v>0</v>
      </c>
      <c r="P44" s="161">
        <f t="shared" si="21"/>
        <v>0</v>
      </c>
    </row>
    <row r="45" spans="1:16" s="105" customFormat="1" ht="15" customHeight="1">
      <c r="A45" s="65" t="s">
        <v>22</v>
      </c>
      <c r="B45" s="103">
        <f t="shared" si="16"/>
        <v>-231906239</v>
      </c>
      <c r="C45" s="71">
        <f t="shared" si="17"/>
        <v>-0.008115667423968763</v>
      </c>
      <c r="D45" s="105">
        <v>2003</v>
      </c>
      <c r="E45" s="61">
        <v>0</v>
      </c>
      <c r="F45" s="105">
        <v>2003</v>
      </c>
      <c r="G45" s="81"/>
      <c r="H45" s="74"/>
      <c r="I45" s="81">
        <v>1258997</v>
      </c>
      <c r="J45" s="74">
        <f t="shared" si="18"/>
        <v>4.405918954071089E-05</v>
      </c>
      <c r="K45" s="61">
        <v>13561988</v>
      </c>
      <c r="L45" s="74">
        <f t="shared" si="19"/>
        <v>0.0004746081204648197</v>
      </c>
      <c r="M45" s="61">
        <v>321312891</v>
      </c>
      <c r="N45" s="161">
        <f t="shared" si="20"/>
        <v>0.011244495075399527</v>
      </c>
      <c r="O45" s="61">
        <v>0</v>
      </c>
      <c r="P45" s="161">
        <f t="shared" si="21"/>
        <v>0</v>
      </c>
    </row>
    <row r="46" spans="1:16" s="105" customFormat="1" ht="15" customHeight="1">
      <c r="A46" s="65" t="s">
        <v>29</v>
      </c>
      <c r="B46" s="103">
        <f t="shared" si="16"/>
        <v>-177226807</v>
      </c>
      <c r="C46" s="71">
        <f t="shared" si="17"/>
        <v>-0.005911845676663613</v>
      </c>
      <c r="D46" s="105">
        <v>2004</v>
      </c>
      <c r="E46" s="61">
        <v>0</v>
      </c>
      <c r="F46" s="105">
        <v>2004</v>
      </c>
      <c r="G46" s="81"/>
      <c r="H46" s="74"/>
      <c r="I46" s="81">
        <v>922331</v>
      </c>
      <c r="J46" s="74">
        <f t="shared" si="18"/>
        <v>3.07666691461796E-05</v>
      </c>
      <c r="K46" s="61">
        <v>18775802</v>
      </c>
      <c r="L46" s="74">
        <f t="shared" si="19"/>
        <v>0.000626314076061823</v>
      </c>
      <c r="M46" s="61">
        <v>231906239</v>
      </c>
      <c r="N46" s="161">
        <f t="shared" si="20"/>
        <v>0.007735815589249252</v>
      </c>
      <c r="O46" s="61">
        <v>0</v>
      </c>
      <c r="P46" s="161">
        <f t="shared" si="21"/>
        <v>0</v>
      </c>
    </row>
    <row r="47" spans="1:16" s="105" customFormat="1" ht="15" customHeight="1">
      <c r="A47" s="65" t="s">
        <v>42</v>
      </c>
      <c r="B47" s="103">
        <f t="shared" si="16"/>
        <v>-94170903</v>
      </c>
      <c r="C47" s="71">
        <f t="shared" si="17"/>
        <v>-0.0029840239084993644</v>
      </c>
      <c r="D47" s="105">
        <v>2005</v>
      </c>
      <c r="E47" s="61">
        <v>0</v>
      </c>
      <c r="F47" s="105">
        <v>2005</v>
      </c>
      <c r="G47" s="81"/>
      <c r="H47" s="74"/>
      <c r="I47" s="81">
        <v>810904</v>
      </c>
      <c r="J47" s="74">
        <f t="shared" si="18"/>
        <v>2.5695377727213345E-05</v>
      </c>
      <c r="K47" s="61">
        <v>14399900</v>
      </c>
      <c r="L47" s="74">
        <f t="shared" si="19"/>
        <v>0.00045629429591431225</v>
      </c>
      <c r="M47" s="61">
        <v>177226807</v>
      </c>
      <c r="N47" s="161">
        <f t="shared" si="20"/>
        <v>0.005615843243161877</v>
      </c>
      <c r="O47" s="61">
        <v>0</v>
      </c>
      <c r="P47" s="161">
        <f t="shared" si="21"/>
        <v>0</v>
      </c>
    </row>
    <row r="48" spans="1:16" s="105" customFormat="1" ht="15" customHeight="1">
      <c r="A48" s="65" t="s">
        <v>46</v>
      </c>
      <c r="B48" s="103">
        <f t="shared" si="16"/>
        <v>-119602488</v>
      </c>
      <c r="C48" s="71">
        <f t="shared" si="17"/>
        <v>-0.003534824357609509</v>
      </c>
      <c r="D48" s="105">
        <v>2006</v>
      </c>
      <c r="E48" s="61">
        <v>0</v>
      </c>
      <c r="F48" s="105">
        <v>2006</v>
      </c>
      <c r="G48" s="81"/>
      <c r="H48" s="74"/>
      <c r="I48" s="81">
        <v>407660</v>
      </c>
      <c r="J48" s="74">
        <f t="shared" si="18"/>
        <v>1.2048298674381192E-05</v>
      </c>
      <c r="K48" s="61">
        <v>254033979</v>
      </c>
      <c r="L48" s="74">
        <f t="shared" si="19"/>
        <v>0.007507916529542951</v>
      </c>
      <c r="M48" s="61">
        <v>78521875</v>
      </c>
      <c r="N48" s="161">
        <f t="shared" si="20"/>
        <v>0.002320696174440528</v>
      </c>
      <c r="O48" s="61"/>
      <c r="P48" s="161">
        <f t="shared" si="21"/>
        <v>0</v>
      </c>
    </row>
    <row r="49" spans="1:16" s="105" customFormat="1" ht="15" customHeight="1">
      <c r="A49" s="65" t="s">
        <v>49</v>
      </c>
      <c r="B49" s="103">
        <f t="shared" si="16"/>
        <v>-80930108</v>
      </c>
      <c r="C49" s="71">
        <f t="shared" si="17"/>
        <v>-0.0021467930041439384</v>
      </c>
      <c r="D49" s="105">
        <v>2007</v>
      </c>
      <c r="E49" s="61">
        <v>0</v>
      </c>
      <c r="F49" s="105">
        <v>2007</v>
      </c>
      <c r="G49" s="81"/>
      <c r="H49" s="74"/>
      <c r="I49" s="81">
        <v>1794002</v>
      </c>
      <c r="J49" s="74">
        <f t="shared" si="18"/>
        <v>4.758860500989612E-05</v>
      </c>
      <c r="K49" s="61">
        <v>256737700</v>
      </c>
      <c r="L49" s="74">
        <f t="shared" si="19"/>
        <v>0.006810354167079639</v>
      </c>
      <c r="M49" s="61">
        <v>88414086</v>
      </c>
      <c r="N49" s="161">
        <f t="shared" si="20"/>
        <v>0.0023453167922694545</v>
      </c>
      <c r="O49" s="61">
        <v>0</v>
      </c>
      <c r="P49" s="161">
        <f t="shared" si="21"/>
        <v>0</v>
      </c>
    </row>
    <row r="50" spans="1:16" s="105" customFormat="1" ht="15" customHeight="1">
      <c r="A50" s="65" t="s">
        <v>51</v>
      </c>
      <c r="B50" s="103">
        <f t="shared" si="16"/>
        <v>-1259726344</v>
      </c>
      <c r="C50" s="71">
        <f t="shared" si="17"/>
        <v>-0.03355077945765097</v>
      </c>
      <c r="D50" s="105">
        <v>2008</v>
      </c>
      <c r="E50" s="61">
        <v>0</v>
      </c>
      <c r="F50" s="105">
        <v>2008</v>
      </c>
      <c r="G50" s="81">
        <v>4015191056</v>
      </c>
      <c r="H50" s="74">
        <f>G50/B37</f>
        <v>0.10693813798672824</v>
      </c>
      <c r="I50" s="81">
        <v>3446138</v>
      </c>
      <c r="J50" s="74">
        <f t="shared" si="18"/>
        <v>9.178232762164922E-05</v>
      </c>
      <c r="K50" s="61">
        <v>278277324</v>
      </c>
      <c r="L50" s="74">
        <f t="shared" si="19"/>
        <v>0.0074114677128553266</v>
      </c>
      <c r="M50" s="61">
        <v>80930108</v>
      </c>
      <c r="N50" s="161">
        <f t="shared" si="20"/>
        <v>0.002155442900693894</v>
      </c>
      <c r="O50" s="61">
        <v>0</v>
      </c>
      <c r="P50" s="161">
        <f t="shared" si="21"/>
        <v>0</v>
      </c>
    </row>
    <row r="51" spans="1:16" s="105" customFormat="1" ht="15" customHeight="1">
      <c r="A51" s="65" t="s">
        <v>58</v>
      </c>
      <c r="B51" s="103">
        <f t="shared" si="16"/>
        <v>-1426752485</v>
      </c>
      <c r="C51" s="71">
        <f t="shared" si="17"/>
        <v>-0.03655071660664627</v>
      </c>
      <c r="D51" s="105">
        <v>2009</v>
      </c>
      <c r="E51" s="61">
        <v>0</v>
      </c>
      <c r="F51" s="105">
        <v>2009</v>
      </c>
      <c r="G51" s="81">
        <v>4570053816</v>
      </c>
      <c r="H51" s="74">
        <f>G51/B38</f>
        <v>0.11707618781945796</v>
      </c>
      <c r="I51" s="81">
        <v>2742383</v>
      </c>
      <c r="J51" s="74">
        <f t="shared" si="18"/>
        <v>7.025469723284514E-05</v>
      </c>
      <c r="K51" s="61">
        <v>26490190</v>
      </c>
      <c r="L51" s="74">
        <f t="shared" si="19"/>
        <v>0.0006786288706174674</v>
      </c>
      <c r="M51" s="61">
        <v>1259726344</v>
      </c>
      <c r="N51" s="161">
        <f t="shared" si="20"/>
        <v>0.03227182085578817</v>
      </c>
      <c r="O51" s="61">
        <v>0</v>
      </c>
      <c r="P51" s="161">
        <f t="shared" si="21"/>
        <v>0</v>
      </c>
    </row>
    <row r="52" spans="1:16" s="105" customFormat="1" ht="15" customHeight="1">
      <c r="A52" s="65" t="s">
        <v>60</v>
      </c>
      <c r="B52" s="103">
        <f t="shared" si="16"/>
        <v>0</v>
      </c>
      <c r="C52" s="71">
        <f t="shared" si="17"/>
        <v>0</v>
      </c>
      <c r="D52" s="105">
        <v>2010</v>
      </c>
      <c r="E52" s="61">
        <v>0</v>
      </c>
      <c r="F52" s="105">
        <v>2010</v>
      </c>
      <c r="G52" s="81">
        <v>4421948000</v>
      </c>
      <c r="H52" s="74">
        <f>G52/B39</f>
        <v>0.10756380442714668</v>
      </c>
      <c r="I52" s="81">
        <v>5216000</v>
      </c>
      <c r="J52" s="74">
        <f t="shared" si="18"/>
        <v>0.00012687910484067137</v>
      </c>
      <c r="K52" s="61">
        <v>21300000</v>
      </c>
      <c r="L52" s="74">
        <f t="shared" si="19"/>
        <v>0.0005181221114084164</v>
      </c>
      <c r="M52" s="61">
        <v>0</v>
      </c>
      <c r="N52" s="161">
        <f t="shared" si="20"/>
        <v>0</v>
      </c>
      <c r="O52" s="61">
        <v>778773000</v>
      </c>
      <c r="P52" s="161">
        <f t="shared" si="21"/>
        <v>0.01894363901727074</v>
      </c>
    </row>
    <row r="53" s="105" customFormat="1" ht="15" customHeight="1">
      <c r="A53" s="153"/>
    </row>
    <row r="54" s="105" customFormat="1" ht="15" customHeight="1">
      <c r="A54" s="153"/>
    </row>
  </sheetData>
  <sheetProtection/>
  <printOptions/>
  <pageMargins left="0.7874015748031497" right="0.33" top="0.72" bottom="0.37" header="0.5118110236220472" footer="0.26"/>
  <pageSetup fitToHeight="1" fitToWidth="1" horizontalDpi="400" verticalDpi="400" orientation="landscape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15.50390625" style="178" customWidth="1"/>
    <col min="2" max="2" width="15.37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3.625" style="0" customWidth="1"/>
    <col min="18" max="18" width="7.625" style="0" customWidth="1"/>
    <col min="19" max="19" width="9.25390625" style="0" bestFit="1" customWidth="1"/>
  </cols>
  <sheetData>
    <row r="1" spans="2:7" ht="28.5" customHeight="1">
      <c r="B1" s="121" t="s">
        <v>56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4518107551</v>
      </c>
      <c r="C4" s="22">
        <v>1920969148</v>
      </c>
      <c r="D4" s="74">
        <f>C4/B4</f>
        <v>0.4251711864572212</v>
      </c>
      <c r="E4" s="75">
        <v>118150</v>
      </c>
      <c r="F4" s="80">
        <f>E4/B4</f>
        <v>2.6150329239915874E-05</v>
      </c>
      <c r="G4" s="24">
        <v>1476195438</v>
      </c>
      <c r="H4" s="74">
        <f>G4/B4</f>
        <v>0.32672870695016354</v>
      </c>
      <c r="I4" s="24">
        <v>683906806</v>
      </c>
      <c r="J4" s="71">
        <f>I4/B4</f>
        <v>0.15137019167430615</v>
      </c>
      <c r="K4" s="24">
        <v>16128657</v>
      </c>
      <c r="L4" s="71">
        <f>K4/B4</f>
        <v>0.003569781555206719</v>
      </c>
      <c r="M4" s="24">
        <v>38744617</v>
      </c>
      <c r="N4" s="71">
        <f>M4/B4</f>
        <v>0.008575408301518761</v>
      </c>
      <c r="O4" s="24"/>
      <c r="P4" s="71"/>
    </row>
    <row r="5" spans="1:16" s="105" customFormat="1" ht="15" customHeight="1">
      <c r="A5" s="149" t="s">
        <v>10</v>
      </c>
      <c r="B5" s="13">
        <v>4770801899</v>
      </c>
      <c r="C5" s="88">
        <v>2067163709</v>
      </c>
      <c r="D5" s="74">
        <f>C5/B5</f>
        <v>0.4332948113886881</v>
      </c>
      <c r="E5" s="18">
        <v>114100</v>
      </c>
      <c r="F5" s="80">
        <f>E5/B5</f>
        <v>2.3916314786391848E-05</v>
      </c>
      <c r="G5" s="81">
        <v>1504892900</v>
      </c>
      <c r="H5" s="74">
        <f>G5/B5</f>
        <v>0.3154381447520255</v>
      </c>
      <c r="I5" s="81">
        <v>719369667</v>
      </c>
      <c r="J5" s="71">
        <f>I5/B5</f>
        <v>0.1507859018733907</v>
      </c>
      <c r="K5" s="73">
        <v>16685882</v>
      </c>
      <c r="L5" s="71">
        <f>K5/B5</f>
        <v>0.00349750049430841</v>
      </c>
      <c r="M5" s="73">
        <v>35350899</v>
      </c>
      <c r="N5" s="71">
        <f>M5/B5</f>
        <v>0.007409844245976728</v>
      </c>
      <c r="O5" s="73"/>
      <c r="P5" s="71"/>
    </row>
    <row r="6" spans="1:16" s="105" customFormat="1" ht="15" customHeight="1">
      <c r="A6" s="149" t="s">
        <v>11</v>
      </c>
      <c r="B6" s="13">
        <v>5176526716</v>
      </c>
      <c r="C6" s="88">
        <v>2108976839</v>
      </c>
      <c r="D6" s="74">
        <f>C6/B6</f>
        <v>0.40741156275334484</v>
      </c>
      <c r="E6" s="18">
        <v>106600</v>
      </c>
      <c r="F6" s="80">
        <f>E6/B6</f>
        <v>2.059295853154059E-05</v>
      </c>
      <c r="G6" s="81">
        <v>1603560010</v>
      </c>
      <c r="H6" s="74">
        <f>G6/B6</f>
        <v>0.30977527944434163</v>
      </c>
      <c r="I6" s="81">
        <v>876125453</v>
      </c>
      <c r="J6" s="71">
        <f>I6/B6</f>
        <v>0.16924967281478626</v>
      </c>
      <c r="K6" s="73">
        <v>37078797</v>
      </c>
      <c r="L6" s="71">
        <f>K6/B6</f>
        <v>0.007162871754412868</v>
      </c>
      <c r="M6" s="73">
        <v>90938155</v>
      </c>
      <c r="N6" s="71">
        <f>M6/B6</f>
        <v>0.017567407643994472</v>
      </c>
      <c r="O6" s="73"/>
      <c r="P6" s="71"/>
    </row>
    <row r="7" spans="1:16" s="105" customFormat="1" ht="15" customHeight="1">
      <c r="A7" s="149" t="s">
        <v>41</v>
      </c>
      <c r="B7" s="13">
        <v>5541143422</v>
      </c>
      <c r="C7" s="88">
        <v>2194995744</v>
      </c>
      <c r="D7" s="74">
        <f>C7/B7</f>
        <v>0.3961268598977621</v>
      </c>
      <c r="E7" s="18">
        <v>110000</v>
      </c>
      <c r="F7" s="80">
        <f>E7/B7</f>
        <v>1.9851498440424233E-05</v>
      </c>
      <c r="G7" s="81">
        <v>1616354101</v>
      </c>
      <c r="H7" s="74">
        <f>G7/B7</f>
        <v>0.2917004628652256</v>
      </c>
      <c r="I7" s="81">
        <v>1112253065</v>
      </c>
      <c r="J7" s="71">
        <f>I7/B7</f>
        <v>0.20072627259276885</v>
      </c>
      <c r="K7" s="73">
        <v>38234842</v>
      </c>
      <c r="L7" s="71">
        <f>K7/B7</f>
        <v>0.006900171875753336</v>
      </c>
      <c r="M7" s="73">
        <v>90477007</v>
      </c>
      <c r="N7" s="71">
        <f>M7/B7</f>
        <v>0.016328219666861387</v>
      </c>
      <c r="O7" s="73"/>
      <c r="P7" s="71"/>
    </row>
    <row r="8" spans="1:16" s="105" customFormat="1" ht="15" customHeight="1">
      <c r="A8" s="149" t="s">
        <v>45</v>
      </c>
      <c r="B8" s="13">
        <f aca="true" t="shared" si="0" ref="B8:B13">C8+E8+G8+I8+K8+M8+O8+O21+E21+G21+I21+K21+M21</f>
        <v>5674640685</v>
      </c>
      <c r="C8" s="88">
        <v>2243074064</v>
      </c>
      <c r="D8" s="74">
        <f aca="true" t="shared" si="1" ref="D8:D13">C8/B8</f>
        <v>0.3952803690159988</v>
      </c>
      <c r="E8" s="18">
        <v>108490</v>
      </c>
      <c r="F8" s="80">
        <f aca="true" t="shared" si="2" ref="F8:F13">E8/B8</f>
        <v>1.9118391105674033E-05</v>
      </c>
      <c r="G8" s="81">
        <v>1430609892</v>
      </c>
      <c r="H8" s="74">
        <f aca="true" t="shared" si="3" ref="H8:H13">G8/B8</f>
        <v>0.2521058109955027</v>
      </c>
      <c r="I8" s="81">
        <v>1169153675</v>
      </c>
      <c r="J8" s="71">
        <f aca="true" t="shared" si="4" ref="J8:J13">I8/B8</f>
        <v>0.20603131368131725</v>
      </c>
      <c r="K8" s="73">
        <v>207913256</v>
      </c>
      <c r="L8" s="71">
        <f aca="true" t="shared" si="5" ref="L8:L13">K8/B8</f>
        <v>0.0366390169072</v>
      </c>
      <c r="M8" s="73">
        <v>93337212</v>
      </c>
      <c r="N8" s="71">
        <f aca="true" t="shared" si="6" ref="N8:N13">M8/B8</f>
        <v>0.016448127235037437</v>
      </c>
      <c r="O8" s="73"/>
      <c r="P8" s="71"/>
    </row>
    <row r="9" spans="1:16" s="105" customFormat="1" ht="15" customHeight="1">
      <c r="A9" s="149" t="s">
        <v>48</v>
      </c>
      <c r="B9" s="13">
        <f t="shared" si="0"/>
        <v>6217566704</v>
      </c>
      <c r="C9" s="88">
        <v>2277823532</v>
      </c>
      <c r="D9" s="74">
        <f t="shared" si="1"/>
        <v>0.36635289019651185</v>
      </c>
      <c r="E9" s="18">
        <v>120850</v>
      </c>
      <c r="F9" s="80">
        <f t="shared" si="2"/>
        <v>1.943686425145267E-05</v>
      </c>
      <c r="G9" s="81">
        <v>1428851631</v>
      </c>
      <c r="H9" s="74">
        <f t="shared" si="3"/>
        <v>0.22980881412671691</v>
      </c>
      <c r="I9" s="81">
        <v>1408738667</v>
      </c>
      <c r="J9" s="71">
        <f t="shared" si="4"/>
        <v>0.22657395313406195</v>
      </c>
      <c r="K9" s="73">
        <v>252283561</v>
      </c>
      <c r="L9" s="71">
        <f t="shared" si="5"/>
        <v>0.04057593155175903</v>
      </c>
      <c r="M9" s="73">
        <v>291328764</v>
      </c>
      <c r="N9" s="71">
        <f t="shared" si="6"/>
        <v>0.046855752076222515</v>
      </c>
      <c r="O9" s="73"/>
      <c r="P9" s="71"/>
    </row>
    <row r="10" spans="1:16" s="105" customFormat="1" ht="15" customHeight="1">
      <c r="A10" s="149" t="s">
        <v>59</v>
      </c>
      <c r="B10" s="13">
        <f t="shared" si="0"/>
        <v>6892448762</v>
      </c>
      <c r="C10" s="88">
        <v>2288801849</v>
      </c>
      <c r="D10" s="74">
        <f t="shared" si="1"/>
        <v>0.3320738286251478</v>
      </c>
      <c r="E10" s="18">
        <v>146100</v>
      </c>
      <c r="F10" s="80">
        <f t="shared" si="2"/>
        <v>2.1197110786733768E-05</v>
      </c>
      <c r="G10" s="81">
        <v>1460582727</v>
      </c>
      <c r="H10" s="74">
        <f t="shared" si="3"/>
        <v>0.21191056726494675</v>
      </c>
      <c r="I10" s="81">
        <v>1693377840</v>
      </c>
      <c r="J10" s="71">
        <f t="shared" si="4"/>
        <v>0.24568595262340812</v>
      </c>
      <c r="K10" s="73">
        <v>256311663</v>
      </c>
      <c r="L10" s="71">
        <f t="shared" si="5"/>
        <v>0.03718731496607098</v>
      </c>
      <c r="M10" s="73">
        <v>121263372</v>
      </c>
      <c r="N10" s="71">
        <f t="shared" si="6"/>
        <v>0.017593655925098626</v>
      </c>
      <c r="O10" s="73"/>
      <c r="P10" s="71"/>
    </row>
    <row r="11" spans="1:16" s="105" customFormat="1" ht="15" customHeight="1">
      <c r="A11" s="149" t="s">
        <v>57</v>
      </c>
      <c r="B11" s="13">
        <f t="shared" si="0"/>
        <v>6694942000</v>
      </c>
      <c r="C11" s="88">
        <v>1659892000</v>
      </c>
      <c r="D11" s="74">
        <f t="shared" si="1"/>
        <v>0.24793224496941124</v>
      </c>
      <c r="E11" s="18">
        <v>10668000</v>
      </c>
      <c r="F11" s="80">
        <f t="shared" si="2"/>
        <v>0.00159344173556694</v>
      </c>
      <c r="G11" s="81">
        <v>1446842000</v>
      </c>
      <c r="H11" s="74">
        <f t="shared" si="3"/>
        <v>0.2161097138705608</v>
      </c>
      <c r="I11" s="81">
        <v>681871000</v>
      </c>
      <c r="J11" s="71">
        <f t="shared" si="4"/>
        <v>0.1018486791969221</v>
      </c>
      <c r="K11" s="73">
        <v>262596000</v>
      </c>
      <c r="L11" s="71">
        <f t="shared" si="5"/>
        <v>0.03922304330642446</v>
      </c>
      <c r="M11" s="73">
        <v>722664000</v>
      </c>
      <c r="N11" s="71">
        <f t="shared" si="6"/>
        <v>0.10794178650091367</v>
      </c>
      <c r="O11" s="73">
        <v>1398319000</v>
      </c>
      <c r="P11" s="71">
        <f>O11/B11</f>
        <v>0.20886200358419835</v>
      </c>
    </row>
    <row r="12" spans="1:16" s="105" customFormat="1" ht="15" customHeight="1">
      <c r="A12" s="149" t="s">
        <v>80</v>
      </c>
      <c r="B12" s="13">
        <f t="shared" si="0"/>
        <v>6833100502</v>
      </c>
      <c r="C12" s="88">
        <v>1674840048</v>
      </c>
      <c r="D12" s="74">
        <f t="shared" si="1"/>
        <v>0.24510689510710199</v>
      </c>
      <c r="E12" s="18">
        <v>169200</v>
      </c>
      <c r="F12" s="80">
        <f t="shared" si="2"/>
        <v>2.4761819316205923E-05</v>
      </c>
      <c r="G12" s="81">
        <v>1555476155</v>
      </c>
      <c r="H12" s="74">
        <f t="shared" si="3"/>
        <v>0.22763841312515792</v>
      </c>
      <c r="I12" s="81">
        <v>348272035</v>
      </c>
      <c r="J12" s="71">
        <f t="shared" si="4"/>
        <v>0.050968375907549324</v>
      </c>
      <c r="K12" s="73">
        <v>281751627</v>
      </c>
      <c r="L12" s="71">
        <f t="shared" si="5"/>
        <v>0.04123335035355229</v>
      </c>
      <c r="M12" s="73">
        <v>755312221</v>
      </c>
      <c r="N12" s="71">
        <f t="shared" si="6"/>
        <v>0.11053726207874821</v>
      </c>
      <c r="O12" s="73">
        <v>1669549447</v>
      </c>
      <c r="P12" s="71">
        <f>O12/B12</f>
        <v>0.24433263443312955</v>
      </c>
    </row>
    <row r="13" spans="1:16" s="105" customFormat="1" ht="15" customHeight="1">
      <c r="A13" s="149" t="s">
        <v>79</v>
      </c>
      <c r="B13" s="13">
        <f t="shared" si="0"/>
        <v>7400487000</v>
      </c>
      <c r="C13" s="88">
        <v>2081897000</v>
      </c>
      <c r="D13" s="74">
        <f t="shared" si="1"/>
        <v>0.28131891860630254</v>
      </c>
      <c r="E13" s="18">
        <v>101000</v>
      </c>
      <c r="F13" s="80">
        <f t="shared" si="2"/>
        <v>1.3647750479123873E-05</v>
      </c>
      <c r="G13" s="81">
        <v>1707821000</v>
      </c>
      <c r="H13" s="74">
        <f t="shared" si="3"/>
        <v>0.230771434366414</v>
      </c>
      <c r="I13" s="81">
        <v>280458000</v>
      </c>
      <c r="J13" s="71">
        <f t="shared" si="4"/>
        <v>0.03789723568192201</v>
      </c>
      <c r="K13" s="73">
        <v>305646000</v>
      </c>
      <c r="L13" s="71">
        <f t="shared" si="5"/>
        <v>0.041300795474676195</v>
      </c>
      <c r="M13" s="73">
        <v>866839000</v>
      </c>
      <c r="N13" s="71">
        <f t="shared" si="6"/>
        <v>0.11713269680765603</v>
      </c>
      <c r="O13" s="73">
        <v>1617973000</v>
      </c>
      <c r="P13" s="71">
        <f>O13/B13</f>
        <v>0.2186306117421732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132"/>
      <c r="N14" s="98"/>
      <c r="O14" s="132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34"/>
      <c r="F15" s="8"/>
      <c r="G15" s="8"/>
      <c r="H15" s="5"/>
      <c r="I15" s="8"/>
      <c r="J15" s="8"/>
      <c r="K15" s="5"/>
      <c r="L15" s="8"/>
      <c r="M15" s="8"/>
      <c r="N15" s="8"/>
      <c r="O15" s="8"/>
      <c r="P15" s="101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E16" s="185" t="s">
        <v>33</v>
      </c>
      <c r="F16" s="96" t="s">
        <v>2</v>
      </c>
      <c r="G16" s="185" t="s">
        <v>24</v>
      </c>
      <c r="H16" s="96" t="s">
        <v>2</v>
      </c>
      <c r="I16" s="102" t="s">
        <v>8</v>
      </c>
      <c r="J16" s="96" t="s">
        <v>2</v>
      </c>
      <c r="K16" s="109" t="s">
        <v>25</v>
      </c>
      <c r="L16" s="96" t="s">
        <v>2</v>
      </c>
      <c r="M16" s="109" t="s">
        <v>31</v>
      </c>
      <c r="N16" s="96" t="s">
        <v>2</v>
      </c>
      <c r="O16" s="185" t="s">
        <v>128</v>
      </c>
      <c r="P16" s="96" t="s">
        <v>2</v>
      </c>
      <c r="S16" s="182"/>
      <c r="T16" s="183"/>
    </row>
    <row r="17" spans="1:20" s="105" customFormat="1" ht="15" customHeight="1" thickTop="1">
      <c r="A17" s="120"/>
      <c r="B17" s="24"/>
      <c r="C17" s="57"/>
      <c r="D17" s="163">
        <v>2001</v>
      </c>
      <c r="E17" s="75"/>
      <c r="F17" s="70">
        <f aca="true" t="shared" si="7" ref="F17:F26">E17/B4</f>
        <v>0</v>
      </c>
      <c r="G17" s="75">
        <v>13178000</v>
      </c>
      <c r="H17" s="70">
        <f aca="true" t="shared" si="8" ref="H17:H26">G17/B4</f>
        <v>0.002916707902865945</v>
      </c>
      <c r="I17" s="24">
        <v>361179095</v>
      </c>
      <c r="J17" s="71">
        <f aca="true" t="shared" si="9" ref="J17:J26">I17/B4</f>
        <v>0.07994034912251251</v>
      </c>
      <c r="K17" s="24">
        <v>687640</v>
      </c>
      <c r="L17" s="71">
        <f aca="true" t="shared" si="10" ref="L17:L26">K17/B4</f>
        <v>0.00015219646549755186</v>
      </c>
      <c r="M17" s="24"/>
      <c r="N17" s="71">
        <f aca="true" t="shared" si="11" ref="N17:N26">M17/B4</f>
        <v>0</v>
      </c>
      <c r="O17" s="75"/>
      <c r="P17" s="70">
        <f aca="true" t="shared" si="12" ref="P17:P26">O17/B4</f>
        <v>0</v>
      </c>
      <c r="S17" s="57"/>
      <c r="T17" s="62"/>
    </row>
    <row r="18" spans="1:20" s="105" customFormat="1" ht="15" customHeight="1">
      <c r="A18" s="120"/>
      <c r="B18" s="24"/>
      <c r="C18" s="57"/>
      <c r="D18" s="163">
        <v>2002</v>
      </c>
      <c r="E18" s="81"/>
      <c r="F18" s="72">
        <f t="shared" si="7"/>
        <v>0</v>
      </c>
      <c r="G18" s="81">
        <v>0</v>
      </c>
      <c r="H18" s="72">
        <f t="shared" si="8"/>
        <v>0</v>
      </c>
      <c r="I18" s="73">
        <v>405147052</v>
      </c>
      <c r="J18" s="71">
        <f t="shared" si="9"/>
        <v>0.08492221236118025</v>
      </c>
      <c r="K18" s="73">
        <v>8591078</v>
      </c>
      <c r="L18" s="71">
        <f t="shared" si="10"/>
        <v>0.001800761838759384</v>
      </c>
      <c r="M18" s="73"/>
      <c r="N18" s="71">
        <f t="shared" si="11"/>
        <v>0</v>
      </c>
      <c r="O18" s="81"/>
      <c r="P18" s="72">
        <f t="shared" si="12"/>
        <v>0</v>
      </c>
      <c r="S18" s="57"/>
      <c r="T18" s="62"/>
    </row>
    <row r="19" spans="1:20" s="105" customFormat="1" ht="15" customHeight="1">
      <c r="A19" s="120"/>
      <c r="B19" s="24"/>
      <c r="C19" s="57"/>
      <c r="D19" s="163">
        <v>2003</v>
      </c>
      <c r="E19" s="81"/>
      <c r="F19" s="72">
        <f t="shared" si="7"/>
        <v>0</v>
      </c>
      <c r="G19" s="81">
        <v>0</v>
      </c>
      <c r="H19" s="72">
        <f t="shared" si="8"/>
        <v>0</v>
      </c>
      <c r="I19" s="73">
        <v>449431775</v>
      </c>
      <c r="J19" s="71">
        <f t="shared" si="9"/>
        <v>0.08682110605376812</v>
      </c>
      <c r="K19" s="73">
        <v>10309087</v>
      </c>
      <c r="L19" s="71">
        <f t="shared" si="10"/>
        <v>0.001991506576820302</v>
      </c>
      <c r="M19" s="73"/>
      <c r="N19" s="71">
        <f t="shared" si="11"/>
        <v>0</v>
      </c>
      <c r="O19" s="81"/>
      <c r="P19" s="72">
        <f t="shared" si="12"/>
        <v>0</v>
      </c>
      <c r="S19" s="57"/>
      <c r="T19" s="62"/>
    </row>
    <row r="20" spans="1:20" s="105" customFormat="1" ht="15" customHeight="1">
      <c r="A20" s="120"/>
      <c r="B20" s="24"/>
      <c r="C20" s="57"/>
      <c r="D20" s="163">
        <v>2004</v>
      </c>
      <c r="E20" s="81"/>
      <c r="F20" s="72">
        <f t="shared" si="7"/>
        <v>0</v>
      </c>
      <c r="G20" s="81">
        <v>0</v>
      </c>
      <c r="H20" s="72">
        <f t="shared" si="8"/>
        <v>0</v>
      </c>
      <c r="I20" s="73">
        <v>482763399</v>
      </c>
      <c r="J20" s="71">
        <f t="shared" si="9"/>
        <v>0.08712342602129457</v>
      </c>
      <c r="K20" s="73">
        <v>5955264</v>
      </c>
      <c r="L20" s="71">
        <f t="shared" si="10"/>
        <v>0.001074735581893769</v>
      </c>
      <c r="M20" s="73"/>
      <c r="N20" s="71">
        <f t="shared" si="11"/>
        <v>0</v>
      </c>
      <c r="O20" s="81"/>
      <c r="P20" s="72">
        <f t="shared" si="12"/>
        <v>0</v>
      </c>
      <c r="S20" s="57"/>
      <c r="T20" s="62"/>
    </row>
    <row r="21" spans="1:20" s="105" customFormat="1" ht="15" customHeight="1">
      <c r="A21" s="120"/>
      <c r="B21" s="24"/>
      <c r="C21" s="57"/>
      <c r="D21" s="163">
        <v>2005</v>
      </c>
      <c r="E21" s="81"/>
      <c r="F21" s="72">
        <f t="shared" si="7"/>
        <v>0</v>
      </c>
      <c r="G21" s="81">
        <v>0</v>
      </c>
      <c r="H21" s="72">
        <f t="shared" si="8"/>
        <v>0</v>
      </c>
      <c r="I21" s="73">
        <v>519606860</v>
      </c>
      <c r="J21" s="71">
        <f t="shared" si="9"/>
        <v>0.09156647774607071</v>
      </c>
      <c r="K21" s="73">
        <v>10837236</v>
      </c>
      <c r="L21" s="71">
        <f t="shared" si="10"/>
        <v>0.0019097660277674479</v>
      </c>
      <c r="M21" s="73">
        <v>0</v>
      </c>
      <c r="N21" s="71">
        <f t="shared" si="11"/>
        <v>0</v>
      </c>
      <c r="O21" s="81">
        <v>0</v>
      </c>
      <c r="P21" s="72">
        <f t="shared" si="12"/>
        <v>0</v>
      </c>
      <c r="S21" s="57"/>
      <c r="T21" s="62"/>
    </row>
    <row r="22" spans="1:20" s="105" customFormat="1" ht="15" customHeight="1">
      <c r="A22" s="120"/>
      <c r="B22" s="24"/>
      <c r="C22" s="57"/>
      <c r="D22" s="163">
        <v>2006</v>
      </c>
      <c r="E22" s="81"/>
      <c r="F22" s="72">
        <f t="shared" si="7"/>
        <v>0</v>
      </c>
      <c r="G22" s="81">
        <v>0</v>
      </c>
      <c r="H22" s="72">
        <f t="shared" si="8"/>
        <v>0</v>
      </c>
      <c r="I22" s="73">
        <v>547524080</v>
      </c>
      <c r="J22" s="71">
        <f t="shared" si="9"/>
        <v>0.08806082927067863</v>
      </c>
      <c r="K22" s="73">
        <v>3345189</v>
      </c>
      <c r="L22" s="71">
        <f t="shared" si="10"/>
        <v>0.0005380222133922442</v>
      </c>
      <c r="M22" s="73">
        <v>7550430</v>
      </c>
      <c r="N22" s="71">
        <f t="shared" si="11"/>
        <v>0.0012143705664054265</v>
      </c>
      <c r="O22" s="81"/>
      <c r="P22" s="72">
        <f t="shared" si="12"/>
        <v>0</v>
      </c>
      <c r="S22" s="57"/>
      <c r="T22" s="62"/>
    </row>
    <row r="23" spans="1:20" s="105" customFormat="1" ht="15" customHeight="1">
      <c r="A23" s="120"/>
      <c r="B23" s="24"/>
      <c r="C23" s="57"/>
      <c r="D23" s="163">
        <v>2007</v>
      </c>
      <c r="E23" s="81">
        <v>24570</v>
      </c>
      <c r="F23" s="72">
        <f t="shared" si="7"/>
        <v>3.564770787337773E-06</v>
      </c>
      <c r="G23" s="81">
        <v>0</v>
      </c>
      <c r="H23" s="72">
        <f t="shared" si="8"/>
        <v>0</v>
      </c>
      <c r="I23" s="73">
        <v>611563352</v>
      </c>
      <c r="J23" s="71">
        <f t="shared" si="9"/>
        <v>0.0887294738223837</v>
      </c>
      <c r="K23" s="73">
        <v>11421575</v>
      </c>
      <c r="L23" s="71">
        <f t="shared" si="10"/>
        <v>0.0016571142411635094</v>
      </c>
      <c r="M23" s="73">
        <v>0</v>
      </c>
      <c r="N23" s="71">
        <f t="shared" si="11"/>
        <v>0</v>
      </c>
      <c r="O23" s="81">
        <v>448955714</v>
      </c>
      <c r="P23" s="72">
        <f t="shared" si="12"/>
        <v>0.06513733065020644</v>
      </c>
      <c r="S23" s="57"/>
      <c r="T23" s="62"/>
    </row>
    <row r="24" spans="1:20" s="105" customFormat="1" ht="15" customHeight="1">
      <c r="A24" s="120"/>
      <c r="B24" s="24"/>
      <c r="C24" s="57"/>
      <c r="D24" s="163">
        <v>2008</v>
      </c>
      <c r="E24" s="81"/>
      <c r="F24" s="72">
        <f t="shared" si="7"/>
        <v>0</v>
      </c>
      <c r="G24" s="81">
        <v>0</v>
      </c>
      <c r="H24" s="72">
        <f t="shared" si="8"/>
        <v>0</v>
      </c>
      <c r="I24" s="73">
        <v>493196000</v>
      </c>
      <c r="J24" s="71">
        <f t="shared" si="9"/>
        <v>0.07366695633808329</v>
      </c>
      <c r="K24" s="73">
        <v>0</v>
      </c>
      <c r="L24" s="71">
        <f t="shared" si="10"/>
        <v>0</v>
      </c>
      <c r="M24" s="73">
        <v>18894000</v>
      </c>
      <c r="N24" s="71">
        <f t="shared" si="11"/>
        <v>0.0028221304979191755</v>
      </c>
      <c r="O24" s="81"/>
      <c r="P24" s="72">
        <f t="shared" si="12"/>
        <v>0</v>
      </c>
      <c r="S24" s="57"/>
      <c r="T24" s="62"/>
    </row>
    <row r="25" spans="1:20" s="105" customFormat="1" ht="15" customHeight="1">
      <c r="A25" s="120"/>
      <c r="B25" s="24"/>
      <c r="C25" s="57"/>
      <c r="D25" s="163">
        <v>2009</v>
      </c>
      <c r="E25" s="81"/>
      <c r="F25" s="72">
        <f t="shared" si="7"/>
        <v>0</v>
      </c>
      <c r="G25" s="81">
        <v>0</v>
      </c>
      <c r="H25" s="72">
        <f t="shared" si="8"/>
        <v>0</v>
      </c>
      <c r="I25" s="73">
        <v>536356000</v>
      </c>
      <c r="J25" s="71">
        <f t="shared" si="9"/>
        <v>0.07849379646077391</v>
      </c>
      <c r="K25" s="73">
        <v>11373769</v>
      </c>
      <c r="L25" s="71">
        <f t="shared" si="10"/>
        <v>0.001664510714670592</v>
      </c>
      <c r="M25" s="73"/>
      <c r="N25" s="71">
        <f t="shared" si="11"/>
        <v>0</v>
      </c>
      <c r="O25" s="81"/>
      <c r="P25" s="72">
        <f t="shared" si="12"/>
        <v>0</v>
      </c>
      <c r="S25" s="57"/>
      <c r="T25" s="62"/>
    </row>
    <row r="26" spans="1:20" s="105" customFormat="1" ht="15" customHeight="1">
      <c r="A26" s="120"/>
      <c r="B26" s="24"/>
      <c r="C26" s="57"/>
      <c r="D26" s="163">
        <v>2010</v>
      </c>
      <c r="E26" s="81"/>
      <c r="F26" s="72">
        <f t="shared" si="7"/>
        <v>0</v>
      </c>
      <c r="G26" s="81">
        <v>0</v>
      </c>
      <c r="H26" s="72">
        <f t="shared" si="8"/>
        <v>0</v>
      </c>
      <c r="I26" s="73">
        <v>537598000</v>
      </c>
      <c r="J26" s="71">
        <f t="shared" si="9"/>
        <v>0.07264359764431719</v>
      </c>
      <c r="K26" s="73">
        <v>2154000</v>
      </c>
      <c r="L26" s="71">
        <f t="shared" si="10"/>
        <v>0.0002910619260597309</v>
      </c>
      <c r="M26" s="73"/>
      <c r="N26" s="71">
        <f t="shared" si="11"/>
        <v>0</v>
      </c>
      <c r="O26" s="81"/>
      <c r="P26" s="72">
        <f t="shared" si="12"/>
        <v>0</v>
      </c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4754911420</v>
      </c>
      <c r="C30" s="22">
        <v>130454484</v>
      </c>
      <c r="D30" s="71">
        <f>C30/B30</f>
        <v>0.02743573380805483</v>
      </c>
      <c r="E30" s="24">
        <v>2792135426</v>
      </c>
      <c r="F30" s="60">
        <f>E30/B30</f>
        <v>0.5872108183247712</v>
      </c>
      <c r="G30" s="24">
        <v>1364574534</v>
      </c>
      <c r="H30" s="60">
        <f>G30/B30</f>
        <v>0.28698211459005474</v>
      </c>
      <c r="I30" s="24">
        <v>225872550</v>
      </c>
      <c r="J30" s="71">
        <f>I30/B30</f>
        <v>0.04750299848908647</v>
      </c>
      <c r="K30" s="24">
        <v>35350899</v>
      </c>
      <c r="L30" s="71">
        <f>K30/B30</f>
        <v>0.007434607267615513</v>
      </c>
      <c r="M30" s="24">
        <v>7873735</v>
      </c>
      <c r="N30" s="71">
        <f>M30/B30</f>
        <v>0.0016559162315583158</v>
      </c>
      <c r="O30" s="24"/>
      <c r="P30" s="71"/>
    </row>
    <row r="31" spans="1:16" s="105" customFormat="1" ht="15" customHeight="1">
      <c r="A31" s="221" t="s">
        <v>10</v>
      </c>
      <c r="B31" s="73">
        <v>4853304161</v>
      </c>
      <c r="C31" s="88">
        <v>158542875</v>
      </c>
      <c r="D31" s="71">
        <f>C31/B31</f>
        <v>0.032666997521814706</v>
      </c>
      <c r="E31" s="73">
        <v>2723396850</v>
      </c>
      <c r="F31" s="60">
        <f>E31/B31</f>
        <v>0.5611428337594356</v>
      </c>
      <c r="G31" s="73">
        <v>1616423657</v>
      </c>
      <c r="H31" s="60">
        <f>G31/B31</f>
        <v>0.33305632686061526</v>
      </c>
      <c r="I31" s="73">
        <v>239177801</v>
      </c>
      <c r="J31" s="71">
        <f>I31/B31</f>
        <v>0.049281436535953384</v>
      </c>
      <c r="K31" s="73">
        <v>32624369</v>
      </c>
      <c r="L31" s="71">
        <f>K31/B31</f>
        <v>0.006722094457248668</v>
      </c>
      <c r="M31" s="73">
        <v>8504262</v>
      </c>
      <c r="N31" s="71">
        <f>M31/B31</f>
        <v>0.0017522623181827816</v>
      </c>
      <c r="O31" s="73"/>
      <c r="P31" s="71"/>
    </row>
    <row r="32" spans="1:16" s="105" customFormat="1" ht="15" customHeight="1">
      <c r="A32" s="149" t="s">
        <v>11</v>
      </c>
      <c r="B32" s="73">
        <v>5284798209</v>
      </c>
      <c r="C32" s="88">
        <v>136152834</v>
      </c>
      <c r="D32" s="71">
        <f>C32/B32</f>
        <v>0.02576310932139888</v>
      </c>
      <c r="E32" s="73">
        <v>3176326052</v>
      </c>
      <c r="F32" s="60">
        <f>E32/B32</f>
        <v>0.6010307161001386</v>
      </c>
      <c r="G32" s="73">
        <v>1548006232</v>
      </c>
      <c r="H32" s="80">
        <f>G32/B32</f>
        <v>0.29291680983462126</v>
      </c>
      <c r="I32" s="81">
        <v>246547830</v>
      </c>
      <c r="J32" s="71">
        <f>I32/B32</f>
        <v>0.046652269443349714</v>
      </c>
      <c r="K32" s="73">
        <v>84230461</v>
      </c>
      <c r="L32" s="71">
        <f>K32/B32</f>
        <v>0.015938254909441143</v>
      </c>
      <c r="M32" s="73">
        <v>8350846</v>
      </c>
      <c r="N32" s="71">
        <f>M32/B32</f>
        <v>0.0015801636448064425</v>
      </c>
      <c r="O32" s="73"/>
      <c r="P32" s="71"/>
    </row>
    <row r="33" spans="1:16" s="105" customFormat="1" ht="15" customHeight="1">
      <c r="A33" s="149" t="s">
        <v>41</v>
      </c>
      <c r="B33" s="73">
        <v>5563998536</v>
      </c>
      <c r="C33" s="88">
        <v>138403682</v>
      </c>
      <c r="D33" s="71">
        <f>C33/B33</f>
        <v>0.024874859528539604</v>
      </c>
      <c r="E33" s="73">
        <v>3563735427</v>
      </c>
      <c r="F33" s="80">
        <f>E33/B33</f>
        <v>0.6404989871837737</v>
      </c>
      <c r="G33" s="81">
        <v>1364565256</v>
      </c>
      <c r="H33" s="80">
        <f>G33/B33</f>
        <v>0.2452490321791127</v>
      </c>
      <c r="I33" s="81">
        <v>294285281</v>
      </c>
      <c r="J33" s="71">
        <f>I33/B33</f>
        <v>0.05289097024305903</v>
      </c>
      <c r="K33" s="73">
        <v>87842520</v>
      </c>
      <c r="L33" s="71">
        <f>K33/B33</f>
        <v>0.015787660516379403</v>
      </c>
      <c r="M33" s="73">
        <v>5181662</v>
      </c>
      <c r="N33" s="71">
        <f>M33/B33</f>
        <v>0.0009312838539539113</v>
      </c>
      <c r="O33" s="73"/>
      <c r="P33" s="71"/>
    </row>
    <row r="34" spans="1:16" s="105" customFormat="1" ht="15" customHeight="1">
      <c r="A34" s="221" t="s">
        <v>45</v>
      </c>
      <c r="B34" s="73">
        <f>C34+E34+G34+I34+K34+M34+O34+G47+I47+K47+M47+O47</f>
        <v>5667090255</v>
      </c>
      <c r="C34" s="88">
        <v>159765906</v>
      </c>
      <c r="D34" s="71">
        <f aca="true" t="shared" si="13" ref="D34:D39">C34/B34</f>
        <v>0.02819187604415522</v>
      </c>
      <c r="E34" s="73">
        <v>3798206768</v>
      </c>
      <c r="F34" s="80">
        <f aca="true" t="shared" si="14" ref="F34:F39">E34/B34</f>
        <v>0.6702216829260645</v>
      </c>
      <c r="G34" s="81">
        <v>1235816646</v>
      </c>
      <c r="H34" s="80">
        <f aca="true" t="shared" si="15" ref="H34:H39">G34/B34</f>
        <v>0.21806898962120025</v>
      </c>
      <c r="I34" s="81">
        <v>348046390</v>
      </c>
      <c r="J34" s="71">
        <f aca="true" t="shared" si="16" ref="J34:J39">I34/B34</f>
        <v>0.061415360324096335</v>
      </c>
      <c r="K34" s="73">
        <v>95750866</v>
      </c>
      <c r="L34" s="71">
        <f aca="true" t="shared" si="17" ref="L34:L39">K34/B34</f>
        <v>0.0168959486599883</v>
      </c>
      <c r="M34" s="73">
        <v>5344380</v>
      </c>
      <c r="N34" s="71">
        <f aca="true" t="shared" si="18" ref="N34:N39">M34/B34</f>
        <v>0.0009430553881305707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6250722079</v>
      </c>
      <c r="C35" s="88">
        <v>151326574</v>
      </c>
      <c r="D35" s="71">
        <f t="shared" si="13"/>
        <v>0.02420945485776732</v>
      </c>
      <c r="E35" s="73">
        <v>4121909990</v>
      </c>
      <c r="F35" s="80">
        <f t="shared" si="14"/>
        <v>0.659429412779048</v>
      </c>
      <c r="G35" s="81">
        <v>1300122774</v>
      </c>
      <c r="H35" s="80">
        <f t="shared" si="15"/>
        <v>0.20799561355765728</v>
      </c>
      <c r="I35" s="81">
        <v>363974867</v>
      </c>
      <c r="J35" s="71">
        <f t="shared" si="16"/>
        <v>0.058229251340867365</v>
      </c>
      <c r="K35" s="73">
        <v>301536685</v>
      </c>
      <c r="L35" s="71">
        <f t="shared" si="17"/>
        <v>0.048240296271217405</v>
      </c>
      <c r="M35" s="73">
        <v>5441146</v>
      </c>
      <c r="N35" s="71">
        <f t="shared" si="18"/>
        <v>0.0008704827908251014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C36+E36+G36+I36+K36+M36+O36+G49+I49+K49+M49+O49+Q49</f>
        <v>6873554568</v>
      </c>
      <c r="C36" s="88">
        <v>198461975</v>
      </c>
      <c r="D36" s="71">
        <f t="shared" si="13"/>
        <v>0.028873266813643196</v>
      </c>
      <c r="E36" s="73">
        <v>4499557536</v>
      </c>
      <c r="F36" s="80">
        <f t="shared" si="14"/>
        <v>0.6546187262334104</v>
      </c>
      <c r="G36" s="81">
        <v>1234799280</v>
      </c>
      <c r="H36" s="80">
        <f t="shared" si="15"/>
        <v>0.17964493738780193</v>
      </c>
      <c r="I36" s="81">
        <v>356845773</v>
      </c>
      <c r="J36" s="71">
        <f t="shared" si="16"/>
        <v>0.05191575471900727</v>
      </c>
      <c r="K36" s="73">
        <v>87733380</v>
      </c>
      <c r="L36" s="71">
        <f t="shared" si="17"/>
        <v>0.012763902451352446</v>
      </c>
      <c r="M36" s="73">
        <v>7506319</v>
      </c>
      <c r="N36" s="71">
        <f t="shared" si="18"/>
        <v>0.0010920578175004022</v>
      </c>
      <c r="O36" s="73"/>
      <c r="P36" s="71"/>
    </row>
    <row r="37" spans="1:16" s="105" customFormat="1" ht="15" customHeight="1">
      <c r="A37" s="221" t="s">
        <v>57</v>
      </c>
      <c r="B37" s="73">
        <f>C37+E37+G37+I37+K37+M37+O37+G50+I50+K50+M50+O50</f>
        <v>6726622000</v>
      </c>
      <c r="C37" s="88">
        <v>135432000</v>
      </c>
      <c r="D37" s="71">
        <f t="shared" si="13"/>
        <v>0.020133731314172256</v>
      </c>
      <c r="E37" s="73">
        <v>4650743000</v>
      </c>
      <c r="F37" s="80">
        <f t="shared" si="14"/>
        <v>0.6913935404724689</v>
      </c>
      <c r="G37" s="81">
        <v>144324000</v>
      </c>
      <c r="H37" s="80">
        <f t="shared" si="15"/>
        <v>0.021455642966112857</v>
      </c>
      <c r="I37" s="81">
        <v>309667000</v>
      </c>
      <c r="J37" s="71">
        <f t="shared" si="16"/>
        <v>0.046036034134220714</v>
      </c>
      <c r="K37" s="73">
        <v>647706000</v>
      </c>
      <c r="L37" s="71">
        <f t="shared" si="17"/>
        <v>0.09628993572107962</v>
      </c>
      <c r="M37" s="73">
        <v>28658000</v>
      </c>
      <c r="N37" s="71">
        <f t="shared" si="18"/>
        <v>0.004260385078870197</v>
      </c>
      <c r="O37" s="73">
        <v>996000</v>
      </c>
      <c r="P37" s="71">
        <f>O37/B37</f>
        <v>0.0001480683766681107</v>
      </c>
    </row>
    <row r="38" spans="1:16" s="105" customFormat="1" ht="15" customHeight="1">
      <c r="A38" s="149" t="s">
        <v>80</v>
      </c>
      <c r="B38" s="73">
        <f>C38+E38+G38+I38+K38+M38+O38+G51+I51+K51+M51+O51</f>
        <v>6882071447</v>
      </c>
      <c r="C38" s="88">
        <v>128334915</v>
      </c>
      <c r="D38" s="71">
        <f t="shared" si="13"/>
        <v>0.018647716169227384</v>
      </c>
      <c r="E38" s="73">
        <v>4798686298</v>
      </c>
      <c r="F38" s="80">
        <f t="shared" si="14"/>
        <v>0.6972735367476925</v>
      </c>
      <c r="G38" s="81">
        <v>72826448</v>
      </c>
      <c r="H38" s="80">
        <f t="shared" si="15"/>
        <v>0.010582053464694291</v>
      </c>
      <c r="I38" s="81">
        <v>284122660</v>
      </c>
      <c r="J38" s="71">
        <f t="shared" si="16"/>
        <v>0.04128446822850893</v>
      </c>
      <c r="K38" s="73">
        <v>681180022</v>
      </c>
      <c r="L38" s="71">
        <f t="shared" si="17"/>
        <v>0.09897892331485991</v>
      </c>
      <c r="M38" s="73">
        <v>42808197</v>
      </c>
      <c r="N38" s="71">
        <f t="shared" si="18"/>
        <v>0.006220248849444995</v>
      </c>
      <c r="O38" s="73">
        <v>2385608</v>
      </c>
      <c r="P38" s="71">
        <f>O38/B38</f>
        <v>0.00034664098133417706</v>
      </c>
    </row>
    <row r="39" spans="1:16" s="105" customFormat="1" ht="15" customHeight="1">
      <c r="A39" s="149" t="s">
        <v>79</v>
      </c>
      <c r="B39" s="73">
        <f>C39+E39+G39+I39+K39+M39+O39+G52+I52+K52+M52+O52</f>
        <v>7400487000</v>
      </c>
      <c r="C39" s="88">
        <v>138348000</v>
      </c>
      <c r="D39" s="71">
        <f t="shared" si="13"/>
        <v>0.01869444537906762</v>
      </c>
      <c r="E39" s="73">
        <v>5038906000</v>
      </c>
      <c r="F39" s="80">
        <f t="shared" si="14"/>
        <v>0.6808884334233679</v>
      </c>
      <c r="G39" s="81">
        <v>10665000</v>
      </c>
      <c r="H39" s="80">
        <f t="shared" si="15"/>
        <v>0.0014411213748500606</v>
      </c>
      <c r="I39" s="81">
        <v>305610000</v>
      </c>
      <c r="J39" s="71">
        <f t="shared" si="16"/>
        <v>0.04129593092995096</v>
      </c>
      <c r="K39" s="73">
        <v>866945000</v>
      </c>
      <c r="L39" s="71">
        <f t="shared" si="17"/>
        <v>0.117147020189347</v>
      </c>
      <c r="M39" s="73">
        <v>50979000</v>
      </c>
      <c r="N39" s="71">
        <f t="shared" si="18"/>
        <v>0.006888600709656</v>
      </c>
      <c r="O39" s="73">
        <v>1932000</v>
      </c>
      <c r="P39" s="71">
        <f>O39/B39</f>
        <v>0.00026106390025413195</v>
      </c>
    </row>
    <row r="40" spans="1:15" s="105" customFormat="1" ht="15" customHeight="1">
      <c r="A40" s="153"/>
      <c r="N40" s="5"/>
      <c r="O40" s="5"/>
    </row>
    <row r="41" spans="1:18" s="105" customFormat="1" ht="15" customHeight="1" thickBot="1">
      <c r="A41" s="153"/>
      <c r="E41" s="44"/>
      <c r="G41" s="30"/>
      <c r="H41" s="8"/>
      <c r="I41" s="8"/>
      <c r="J41" s="5"/>
      <c r="K41" s="5"/>
      <c r="L41" s="5"/>
      <c r="M41" s="5"/>
      <c r="N41" s="8"/>
      <c r="O41" s="8"/>
      <c r="P41" s="8"/>
      <c r="Q41" s="8"/>
      <c r="R41" s="28"/>
    </row>
    <row r="42" spans="1:18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96" t="s">
        <v>2</v>
      </c>
      <c r="I42" s="96" t="s">
        <v>19</v>
      </c>
      <c r="J42" s="96" t="s">
        <v>2</v>
      </c>
      <c r="K42" s="109" t="s">
        <v>26</v>
      </c>
      <c r="L42" s="109" t="s">
        <v>2</v>
      </c>
      <c r="M42" s="96" t="s">
        <v>32</v>
      </c>
      <c r="N42" s="109" t="s">
        <v>2</v>
      </c>
      <c r="O42" s="96" t="s">
        <v>34</v>
      </c>
      <c r="P42" s="109" t="s">
        <v>2</v>
      </c>
      <c r="Q42" s="96" t="s">
        <v>129</v>
      </c>
      <c r="R42" s="109" t="s">
        <v>2</v>
      </c>
    </row>
    <row r="43" spans="1:18" s="105" customFormat="1" ht="15" customHeight="1" thickTop="1">
      <c r="A43" s="65" t="s">
        <v>23</v>
      </c>
      <c r="B43" s="103">
        <f aca="true" t="shared" si="19" ref="B43:B52">B4-B30</f>
        <v>-236803869</v>
      </c>
      <c r="C43" s="71">
        <f aca="true" t="shared" si="20" ref="C43:C52">B43/B30</f>
        <v>-0.04980195172594824</v>
      </c>
      <c r="D43" s="105">
        <v>2001</v>
      </c>
      <c r="E43" s="61">
        <v>65000</v>
      </c>
      <c r="F43" s="105">
        <v>2001</v>
      </c>
      <c r="G43" s="159"/>
      <c r="H43" s="71"/>
      <c r="I43" s="159">
        <v>0</v>
      </c>
      <c r="J43" s="71">
        <f aca="true" t="shared" si="21" ref="J43:J52">I43/B30</f>
        <v>0</v>
      </c>
      <c r="K43" s="113">
        <v>3170054</v>
      </c>
      <c r="L43" s="74">
        <f aca="true" t="shared" si="22" ref="L43:L52">K43/B30</f>
        <v>0.0006666904427843159</v>
      </c>
      <c r="M43" s="160">
        <v>16059738</v>
      </c>
      <c r="N43" s="161">
        <f aca="true" t="shared" si="23" ref="N43:N52">M43/B30</f>
        <v>0.00337750519020184</v>
      </c>
      <c r="O43" s="160"/>
      <c r="P43" s="161">
        <f>O43/B30</f>
        <v>0</v>
      </c>
      <c r="Q43" s="160"/>
      <c r="R43" s="161">
        <f>Q43/B30</f>
        <v>0</v>
      </c>
    </row>
    <row r="44" spans="1:18" s="105" customFormat="1" ht="15" customHeight="1">
      <c r="A44" s="65" t="s">
        <v>21</v>
      </c>
      <c r="B44" s="103">
        <f t="shared" si="19"/>
        <v>-82502262</v>
      </c>
      <c r="C44" s="71">
        <f t="shared" si="20"/>
        <v>-0.016999194623524443</v>
      </c>
      <c r="D44" s="105">
        <v>2002</v>
      </c>
      <c r="E44" s="61">
        <v>65000</v>
      </c>
      <c r="F44" s="105">
        <v>2002</v>
      </c>
      <c r="G44" s="81"/>
      <c r="H44" s="71"/>
      <c r="I44" s="81">
        <v>0</v>
      </c>
      <c r="J44" s="71">
        <f t="shared" si="21"/>
        <v>0</v>
      </c>
      <c r="K44" s="73">
        <v>17250478</v>
      </c>
      <c r="L44" s="74">
        <f t="shared" si="22"/>
        <v>0.003554378095364545</v>
      </c>
      <c r="M44" s="61">
        <v>57383869</v>
      </c>
      <c r="N44" s="161">
        <f t="shared" si="23"/>
        <v>0.011823670451385089</v>
      </c>
      <c r="O44" s="61"/>
      <c r="P44" s="161">
        <f aca="true" t="shared" si="24" ref="P44:P52">O44/B31</f>
        <v>0</v>
      </c>
      <c r="Q44" s="61"/>
      <c r="R44" s="161">
        <f aca="true" t="shared" si="25" ref="R44:R52">Q44/B31</f>
        <v>0</v>
      </c>
    </row>
    <row r="45" spans="1:18" s="105" customFormat="1" ht="15" customHeight="1">
      <c r="A45" s="65" t="s">
        <v>22</v>
      </c>
      <c r="B45" s="103">
        <f t="shared" si="19"/>
        <v>-108271493</v>
      </c>
      <c r="C45" s="71">
        <f t="shared" si="20"/>
        <v>-0.020487346672123426</v>
      </c>
      <c r="D45" s="105">
        <v>2003</v>
      </c>
      <c r="E45" s="61">
        <v>65000</v>
      </c>
      <c r="F45" s="105">
        <v>2003</v>
      </c>
      <c r="G45" s="81"/>
      <c r="H45" s="71"/>
      <c r="I45" s="81">
        <v>0</v>
      </c>
      <c r="J45" s="71">
        <f t="shared" si="21"/>
        <v>0</v>
      </c>
      <c r="K45" s="73">
        <v>2681692</v>
      </c>
      <c r="L45" s="74">
        <f t="shared" si="22"/>
        <v>0.0005074350796276543</v>
      </c>
      <c r="M45" s="61">
        <v>82502262</v>
      </c>
      <c r="N45" s="161">
        <f t="shared" si="23"/>
        <v>0.0156112416666163</v>
      </c>
      <c r="O45" s="61"/>
      <c r="P45" s="161">
        <f t="shared" si="24"/>
        <v>0</v>
      </c>
      <c r="Q45" s="61"/>
      <c r="R45" s="161">
        <f t="shared" si="25"/>
        <v>0</v>
      </c>
    </row>
    <row r="46" spans="1:18" s="105" customFormat="1" ht="15" customHeight="1">
      <c r="A46" s="65" t="s">
        <v>29</v>
      </c>
      <c r="B46" s="103">
        <f t="shared" si="19"/>
        <v>-22855114</v>
      </c>
      <c r="C46" s="71">
        <f t="shared" si="20"/>
        <v>-0.004107677931998651</v>
      </c>
      <c r="D46" s="105">
        <v>2004</v>
      </c>
      <c r="E46" s="61">
        <v>65000</v>
      </c>
      <c r="F46" s="105">
        <v>2004</v>
      </c>
      <c r="G46" s="81"/>
      <c r="H46" s="71"/>
      <c r="I46" s="81">
        <v>0</v>
      </c>
      <c r="J46" s="71">
        <f t="shared" si="21"/>
        <v>0</v>
      </c>
      <c r="K46" s="73">
        <v>1813215</v>
      </c>
      <c r="L46" s="74">
        <f t="shared" si="22"/>
        <v>0.00032588344304337896</v>
      </c>
      <c r="M46" s="61">
        <v>108271493</v>
      </c>
      <c r="N46" s="161">
        <f t="shared" si="23"/>
        <v>0.01945929573839126</v>
      </c>
      <c r="O46" s="61"/>
      <c r="P46" s="161">
        <f t="shared" si="24"/>
        <v>0</v>
      </c>
      <c r="Q46" s="61"/>
      <c r="R46" s="161">
        <f t="shared" si="25"/>
        <v>0</v>
      </c>
    </row>
    <row r="47" spans="1:18" s="105" customFormat="1" ht="15" customHeight="1">
      <c r="A47" s="65" t="s">
        <v>42</v>
      </c>
      <c r="B47" s="103">
        <f t="shared" si="19"/>
        <v>7550430</v>
      </c>
      <c r="C47" s="71">
        <f t="shared" si="20"/>
        <v>0.0013323292307438291</v>
      </c>
      <c r="D47" s="105">
        <v>2005</v>
      </c>
      <c r="E47" s="61">
        <v>10000000</v>
      </c>
      <c r="F47" s="105">
        <v>2005</v>
      </c>
      <c r="G47" s="81"/>
      <c r="H47" s="71"/>
      <c r="I47" s="81">
        <v>0</v>
      </c>
      <c r="J47" s="71">
        <f t="shared" si="21"/>
        <v>0</v>
      </c>
      <c r="K47" s="73">
        <v>1304185</v>
      </c>
      <c r="L47" s="74">
        <f t="shared" si="22"/>
        <v>0.00023013309146600137</v>
      </c>
      <c r="M47" s="61">
        <v>22855114</v>
      </c>
      <c r="N47" s="161">
        <f t="shared" si="23"/>
        <v>0.004032953944898836</v>
      </c>
      <c r="O47" s="61">
        <v>0</v>
      </c>
      <c r="P47" s="161">
        <f t="shared" si="24"/>
        <v>0</v>
      </c>
      <c r="Q47" s="61"/>
      <c r="R47" s="161">
        <f t="shared" si="25"/>
        <v>0</v>
      </c>
    </row>
    <row r="48" spans="1:18" s="105" customFormat="1" ht="15" customHeight="1">
      <c r="A48" s="65" t="s">
        <v>46</v>
      </c>
      <c r="B48" s="103">
        <f t="shared" si="19"/>
        <v>-33155375</v>
      </c>
      <c r="C48" s="71">
        <f t="shared" si="20"/>
        <v>-0.005304247186319352</v>
      </c>
      <c r="D48" s="105">
        <v>2006</v>
      </c>
      <c r="E48" s="61">
        <v>10065367</v>
      </c>
      <c r="F48" s="105">
        <v>2006</v>
      </c>
      <c r="G48" s="81"/>
      <c r="H48" s="71"/>
      <c r="I48" s="81">
        <v>0</v>
      </c>
      <c r="J48" s="71">
        <f t="shared" si="21"/>
        <v>0</v>
      </c>
      <c r="K48" s="73">
        <v>6410043</v>
      </c>
      <c r="L48" s="74">
        <f t="shared" si="22"/>
        <v>0.0010254884026175562</v>
      </c>
      <c r="M48" s="61">
        <v>0</v>
      </c>
      <c r="N48" s="161">
        <f t="shared" si="23"/>
        <v>0</v>
      </c>
      <c r="O48" s="61">
        <v>0</v>
      </c>
      <c r="P48" s="161">
        <f t="shared" si="24"/>
        <v>0</v>
      </c>
      <c r="Q48" s="61"/>
      <c r="R48" s="161">
        <f t="shared" si="25"/>
        <v>0</v>
      </c>
    </row>
    <row r="49" spans="1:18" s="105" customFormat="1" ht="15" customHeight="1">
      <c r="A49" s="65" t="s">
        <v>49</v>
      </c>
      <c r="B49" s="103">
        <f>B10-B36</f>
        <v>18894194</v>
      </c>
      <c r="C49" s="71">
        <f t="shared" si="20"/>
        <v>0.0027488243256207465</v>
      </c>
      <c r="D49" s="105">
        <v>2007</v>
      </c>
      <c r="E49" s="61">
        <v>10065000</v>
      </c>
      <c r="F49" s="105">
        <v>2007</v>
      </c>
      <c r="G49" s="81"/>
      <c r="H49" s="71"/>
      <c r="I49" s="81">
        <v>0</v>
      </c>
      <c r="J49" s="71">
        <f t="shared" si="21"/>
        <v>0</v>
      </c>
      <c r="K49" s="73">
        <v>11738685</v>
      </c>
      <c r="L49" s="74">
        <f t="shared" si="22"/>
        <v>0.0017078041476021348</v>
      </c>
      <c r="M49" s="61">
        <v>33751248</v>
      </c>
      <c r="N49" s="161">
        <f t="shared" si="23"/>
        <v>0.004910304801700383</v>
      </c>
      <c r="O49" s="61">
        <v>0</v>
      </c>
      <c r="P49" s="161">
        <f t="shared" si="24"/>
        <v>0</v>
      </c>
      <c r="Q49" s="61">
        <v>443160372</v>
      </c>
      <c r="R49" s="161">
        <f t="shared" si="25"/>
        <v>0.06447324562798175</v>
      </c>
    </row>
    <row r="50" spans="1:18" s="105" customFormat="1" ht="15" customHeight="1">
      <c r="A50" s="65" t="s">
        <v>51</v>
      </c>
      <c r="B50" s="103">
        <f t="shared" si="19"/>
        <v>-31680000</v>
      </c>
      <c r="C50" s="71">
        <f t="shared" si="20"/>
        <v>-0.004709644751853159</v>
      </c>
      <c r="D50" s="105">
        <v>2008</v>
      </c>
      <c r="E50" s="61">
        <v>10131000</v>
      </c>
      <c r="F50" s="105">
        <v>2008</v>
      </c>
      <c r="G50" s="81">
        <v>739395000</v>
      </c>
      <c r="H50" s="71">
        <f>G50/B37</f>
        <v>0.10992070016718644</v>
      </c>
      <c r="I50" s="81">
        <v>0</v>
      </c>
      <c r="J50" s="71">
        <f t="shared" si="21"/>
        <v>0</v>
      </c>
      <c r="K50" s="73">
        <v>69701000</v>
      </c>
      <c r="L50" s="74">
        <f t="shared" si="22"/>
        <v>0.010361961769220865</v>
      </c>
      <c r="M50" s="61">
        <v>0</v>
      </c>
      <c r="N50" s="161">
        <f t="shared" si="23"/>
        <v>0</v>
      </c>
      <c r="O50" s="61">
        <v>0</v>
      </c>
      <c r="P50" s="161">
        <f t="shared" si="24"/>
        <v>0</v>
      </c>
      <c r="Q50" s="61"/>
      <c r="R50" s="161">
        <f t="shared" si="25"/>
        <v>0</v>
      </c>
    </row>
    <row r="51" spans="1:18" s="105" customFormat="1" ht="15" customHeight="1">
      <c r="A51" s="65" t="s">
        <v>58</v>
      </c>
      <c r="B51" s="103">
        <f t="shared" si="19"/>
        <v>-48970945</v>
      </c>
      <c r="C51" s="71">
        <f t="shared" si="20"/>
        <v>-0.007115727492388528</v>
      </c>
      <c r="D51" s="105">
        <v>2009</v>
      </c>
      <c r="E51" s="61">
        <v>10130198</v>
      </c>
      <c r="F51" s="105">
        <v>2009</v>
      </c>
      <c r="G51" s="81">
        <v>839000286</v>
      </c>
      <c r="H51" s="71">
        <f>G51/B38</f>
        <v>0.12191101072711662</v>
      </c>
      <c r="I51" s="81">
        <v>0</v>
      </c>
      <c r="J51" s="71">
        <f t="shared" si="21"/>
        <v>0</v>
      </c>
      <c r="K51" s="73">
        <v>4440013</v>
      </c>
      <c r="L51" s="74">
        <f t="shared" si="22"/>
        <v>0.0006451564814741162</v>
      </c>
      <c r="M51" s="61">
        <v>28287000</v>
      </c>
      <c r="N51" s="161">
        <f t="shared" si="23"/>
        <v>0.004110245035647041</v>
      </c>
      <c r="O51" s="61">
        <v>0</v>
      </c>
      <c r="P51" s="161">
        <f t="shared" si="24"/>
        <v>0</v>
      </c>
      <c r="Q51" s="61"/>
      <c r="R51" s="161">
        <f t="shared" si="25"/>
        <v>0</v>
      </c>
    </row>
    <row r="52" spans="1:18" s="105" customFormat="1" ht="15" customHeight="1">
      <c r="A52" s="65" t="s">
        <v>60</v>
      </c>
      <c r="B52" s="103">
        <f t="shared" si="19"/>
        <v>0</v>
      </c>
      <c r="C52" s="71">
        <f t="shared" si="20"/>
        <v>0</v>
      </c>
      <c r="D52" s="105">
        <v>2010</v>
      </c>
      <c r="E52" s="61">
        <v>10130198</v>
      </c>
      <c r="F52" s="105">
        <v>2010</v>
      </c>
      <c r="G52" s="81">
        <v>846086000</v>
      </c>
      <c r="H52" s="71">
        <f>G52/B39</f>
        <v>0.114328421899802</v>
      </c>
      <c r="I52" s="81">
        <v>1000</v>
      </c>
      <c r="J52" s="71">
        <f t="shared" si="21"/>
        <v>1.351262423675631E-07</v>
      </c>
      <c r="K52" s="73">
        <v>2606000</v>
      </c>
      <c r="L52" s="74">
        <f t="shared" si="22"/>
        <v>0.0003521389876098695</v>
      </c>
      <c r="M52" s="61">
        <v>0</v>
      </c>
      <c r="N52" s="161">
        <f t="shared" si="23"/>
        <v>0</v>
      </c>
      <c r="O52" s="61">
        <v>138409000</v>
      </c>
      <c r="P52" s="161">
        <f t="shared" si="24"/>
        <v>0.018702688079852044</v>
      </c>
      <c r="Q52" s="61"/>
      <c r="R52" s="161">
        <f t="shared" si="25"/>
        <v>0</v>
      </c>
    </row>
    <row r="53" s="105" customFormat="1" ht="15" customHeight="1">
      <c r="A53" s="153"/>
    </row>
    <row r="54" s="105" customFormat="1" ht="15" customHeight="1">
      <c r="A54" s="153"/>
    </row>
    <row r="55" spans="9:16" ht="13.5">
      <c r="I55" s="105"/>
      <c r="J55" s="105"/>
      <c r="K55" s="105"/>
      <c r="L55" s="105"/>
      <c r="M55" s="105"/>
      <c r="N55" s="105"/>
      <c r="O55" s="105"/>
      <c r="P55" s="105"/>
    </row>
  </sheetData>
  <sheetProtection/>
  <printOptions/>
  <pageMargins left="0.5905511811023623" right="0.2755905511811024" top="0.7480314960629921" bottom="0.4330708661417323" header="0.5118110236220472" footer="0.31496062992125984"/>
  <pageSetup fitToHeight="1" fitToWidth="1" horizontalDpi="600" verticalDpi="600" orientation="landscape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F4">
      <selection activeCell="H25" sqref="H25"/>
    </sheetView>
  </sheetViews>
  <sheetFormatPr defaultColWidth="9.00390625" defaultRowHeight="13.5"/>
  <cols>
    <col min="1" max="1" width="15.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9.25" customHeight="1">
      <c r="B1" s="121" t="s">
        <v>136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137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44570649920</v>
      </c>
      <c r="C4" s="22">
        <v>14993932716</v>
      </c>
      <c r="D4" s="74">
        <f aca="true" t="shared" si="0" ref="D4:D13">C4/B4</f>
        <v>0.33640821354215517</v>
      </c>
      <c r="E4" s="75">
        <v>175400</v>
      </c>
      <c r="F4" s="80">
        <f aca="true" t="shared" si="1" ref="F4:F13">E4/B4</f>
        <v>3.9353251593778865E-06</v>
      </c>
      <c r="G4" s="69">
        <v>17296427881</v>
      </c>
      <c r="H4" s="74">
        <f aca="true" t="shared" si="2" ref="H4:H13">G4/B4</f>
        <v>0.38806766138805276</v>
      </c>
      <c r="I4" s="69">
        <v>4943076267</v>
      </c>
      <c r="J4" s="71">
        <f aca="true" t="shared" si="3" ref="J4:J13">I4/B4</f>
        <v>0.11090428961373332</v>
      </c>
      <c r="K4" s="24">
        <v>214466937</v>
      </c>
      <c r="L4" s="71">
        <f aca="true" t="shared" si="4" ref="L4:L13">K4/B4</f>
        <v>0.004811842263573616</v>
      </c>
      <c r="M4" s="24">
        <v>602869138</v>
      </c>
      <c r="N4" s="71">
        <f aca="true" t="shared" si="5" ref="N4:N13">M4/B4</f>
        <v>0.013526146445746063</v>
      </c>
      <c r="O4" s="24"/>
      <c r="P4" s="71"/>
    </row>
    <row r="5" spans="1:16" s="105" customFormat="1" ht="15" customHeight="1">
      <c r="A5" s="149" t="s">
        <v>10</v>
      </c>
      <c r="B5" s="13">
        <v>42935244532</v>
      </c>
      <c r="C5" s="88">
        <v>15118187507</v>
      </c>
      <c r="D5" s="74">
        <f t="shared" si="0"/>
        <v>0.35211602197193237</v>
      </c>
      <c r="E5" s="18">
        <v>193800</v>
      </c>
      <c r="F5" s="80">
        <f t="shared" si="1"/>
        <v>4.513774222377125E-06</v>
      </c>
      <c r="G5" s="81">
        <v>16882737919</v>
      </c>
      <c r="H5" s="74">
        <f t="shared" si="2"/>
        <v>0.39321396915341084</v>
      </c>
      <c r="I5" s="81">
        <v>4360458299</v>
      </c>
      <c r="J5" s="71">
        <f t="shared" si="3"/>
        <v>0.10155894875013728</v>
      </c>
      <c r="K5" s="73">
        <v>212915719</v>
      </c>
      <c r="L5" s="71">
        <f t="shared" si="4"/>
        <v>0.00495899630526879</v>
      </c>
      <c r="M5" s="73">
        <v>553299371</v>
      </c>
      <c r="N5" s="71">
        <f t="shared" si="5"/>
        <v>0.012886834045806385</v>
      </c>
      <c r="O5" s="73"/>
      <c r="P5" s="71"/>
    </row>
    <row r="6" spans="1:16" s="105" customFormat="1" ht="15" customHeight="1">
      <c r="A6" s="149" t="s">
        <v>11</v>
      </c>
      <c r="B6" s="13">
        <v>47478747881</v>
      </c>
      <c r="C6" s="88">
        <v>15205119238</v>
      </c>
      <c r="D6" s="74">
        <f t="shared" si="0"/>
        <v>0.320251057928273</v>
      </c>
      <c r="E6" s="18">
        <v>185600</v>
      </c>
      <c r="F6" s="80">
        <f t="shared" si="1"/>
        <v>3.909117411124341E-06</v>
      </c>
      <c r="G6" s="81">
        <v>18609739640</v>
      </c>
      <c r="H6" s="74">
        <f t="shared" si="2"/>
        <v>0.3919593601466316</v>
      </c>
      <c r="I6" s="81">
        <v>5766246559</v>
      </c>
      <c r="J6" s="71">
        <f t="shared" si="3"/>
        <v>0.1214490022662862</v>
      </c>
      <c r="K6" s="73">
        <v>440896465</v>
      </c>
      <c r="L6" s="71">
        <f t="shared" si="4"/>
        <v>0.009286185602557508</v>
      </c>
      <c r="M6" s="73">
        <v>979887841</v>
      </c>
      <c r="N6" s="71">
        <f t="shared" si="5"/>
        <v>0.020638451617468426</v>
      </c>
      <c r="O6" s="73"/>
      <c r="P6" s="71"/>
    </row>
    <row r="7" spans="1:16" s="105" customFormat="1" ht="15" customHeight="1">
      <c r="A7" s="149" t="s">
        <v>41</v>
      </c>
      <c r="B7" s="13">
        <v>48679321560</v>
      </c>
      <c r="C7" s="88">
        <v>15577373746</v>
      </c>
      <c r="D7" s="74">
        <f t="shared" si="0"/>
        <v>0.31999981196944194</v>
      </c>
      <c r="E7" s="18">
        <v>292500</v>
      </c>
      <c r="F7" s="80">
        <f t="shared" si="1"/>
        <v>6.008711515000827E-06</v>
      </c>
      <c r="G7" s="81">
        <v>19286777725</v>
      </c>
      <c r="H7" s="74">
        <f t="shared" si="2"/>
        <v>0.39620062702040665</v>
      </c>
      <c r="I7" s="81">
        <v>6269328742</v>
      </c>
      <c r="J7" s="71">
        <f t="shared" si="3"/>
        <v>0.1287883343705335</v>
      </c>
      <c r="K7" s="73">
        <v>450597202</v>
      </c>
      <c r="L7" s="71">
        <f t="shared" si="4"/>
        <v>0.009256439645417277</v>
      </c>
      <c r="M7" s="73">
        <v>1016763861</v>
      </c>
      <c r="N7" s="71">
        <f t="shared" si="5"/>
        <v>0.020886976819238973</v>
      </c>
      <c r="O7" s="73"/>
      <c r="P7" s="71"/>
    </row>
    <row r="8" spans="1:16" s="105" customFormat="1" ht="15" customHeight="1">
      <c r="A8" s="149" t="s">
        <v>45</v>
      </c>
      <c r="B8" s="13">
        <v>50191982467</v>
      </c>
      <c r="C8" s="88">
        <v>16203630444</v>
      </c>
      <c r="D8" s="74">
        <f t="shared" si="0"/>
        <v>0.3228330431987517</v>
      </c>
      <c r="E8" s="18">
        <v>373500</v>
      </c>
      <c r="F8" s="80">
        <f t="shared" si="1"/>
        <v>7.441427527704591E-06</v>
      </c>
      <c r="G8" s="81">
        <v>17991762868</v>
      </c>
      <c r="H8" s="74">
        <f t="shared" si="2"/>
        <v>0.35845890087782734</v>
      </c>
      <c r="I8" s="81">
        <v>6603911794</v>
      </c>
      <c r="J8" s="71">
        <f t="shared" si="3"/>
        <v>0.13157304153789723</v>
      </c>
      <c r="K8" s="73">
        <v>2149680025</v>
      </c>
      <c r="L8" s="71">
        <f t="shared" si="4"/>
        <v>0.04282915157641685</v>
      </c>
      <c r="M8" s="73">
        <v>1058399323</v>
      </c>
      <c r="N8" s="71">
        <f t="shared" si="5"/>
        <v>0.0210870196987312</v>
      </c>
      <c r="O8" s="73"/>
      <c r="P8" s="71"/>
    </row>
    <row r="9" spans="1:16" s="105" customFormat="1" ht="15" customHeight="1">
      <c r="A9" s="149" t="s">
        <v>48</v>
      </c>
      <c r="B9" s="13">
        <f>C9+E9+G9+I9+K9+M9+O9+I22+K22+M22+O22</f>
        <v>53124837000</v>
      </c>
      <c r="C9" s="88">
        <v>15939371000</v>
      </c>
      <c r="D9" s="74">
        <f t="shared" si="0"/>
        <v>0.30003613940500184</v>
      </c>
      <c r="E9" s="18">
        <v>350000</v>
      </c>
      <c r="F9" s="80">
        <f t="shared" si="1"/>
        <v>6.588255508435725E-06</v>
      </c>
      <c r="G9" s="81">
        <v>17624357000</v>
      </c>
      <c r="H9" s="74">
        <f t="shared" si="2"/>
        <v>0.3317536202511078</v>
      </c>
      <c r="I9" s="81">
        <v>7363321000</v>
      </c>
      <c r="J9" s="71">
        <f t="shared" si="3"/>
        <v>0.13860411468180128</v>
      </c>
      <c r="K9" s="73">
        <v>2843950000</v>
      </c>
      <c r="L9" s="71">
        <f t="shared" si="4"/>
        <v>0.053533340723473655</v>
      </c>
      <c r="M9" s="73">
        <v>3358178000</v>
      </c>
      <c r="N9" s="71">
        <f t="shared" si="5"/>
        <v>0.06321295630516476</v>
      </c>
      <c r="O9" s="73"/>
      <c r="P9" s="71"/>
    </row>
    <row r="10" spans="1:16" s="105" customFormat="1" ht="15" customHeight="1">
      <c r="A10" s="149" t="s">
        <v>59</v>
      </c>
      <c r="B10" s="13">
        <f>C10+E10+G10+I10+K10+M10+O10+I23+K23+M23+O23</f>
        <v>57863769614</v>
      </c>
      <c r="C10" s="88">
        <v>16382785370</v>
      </c>
      <c r="D10" s="74">
        <f t="shared" si="0"/>
        <v>0.28312682494222124</v>
      </c>
      <c r="E10" s="18">
        <v>332400</v>
      </c>
      <c r="F10" s="80">
        <f t="shared" si="1"/>
        <v>5.744527226922606E-06</v>
      </c>
      <c r="G10" s="81">
        <v>18108425060</v>
      </c>
      <c r="H10" s="74">
        <f t="shared" si="2"/>
        <v>0.31294928036659936</v>
      </c>
      <c r="I10" s="81">
        <v>7688742575</v>
      </c>
      <c r="J10" s="71">
        <f t="shared" si="3"/>
        <v>0.13287662774634937</v>
      </c>
      <c r="K10" s="73">
        <v>2967781644</v>
      </c>
      <c r="L10" s="71">
        <f t="shared" si="4"/>
        <v>0.05128911689987706</v>
      </c>
      <c r="M10" s="73">
        <v>6015917211</v>
      </c>
      <c r="N10" s="71">
        <f t="shared" si="5"/>
        <v>0.10396690798285743</v>
      </c>
      <c r="O10" s="73"/>
      <c r="P10" s="71"/>
    </row>
    <row r="11" spans="1:16" s="105" customFormat="1" ht="15" customHeight="1">
      <c r="A11" s="149" t="s">
        <v>57</v>
      </c>
      <c r="B11" s="13">
        <f>C11+E11+G11+I11+K11+M11+O11+I24+K24+M24+O24</f>
        <v>57666484625</v>
      </c>
      <c r="C11" s="88">
        <v>13492175465</v>
      </c>
      <c r="D11" s="74">
        <f t="shared" si="0"/>
        <v>0.23396909925649903</v>
      </c>
      <c r="E11" s="18">
        <v>292500</v>
      </c>
      <c r="F11" s="80">
        <f t="shared" si="1"/>
        <v>5.0722703473621005E-06</v>
      </c>
      <c r="G11" s="81">
        <v>15020773368</v>
      </c>
      <c r="H11" s="74">
        <f t="shared" si="2"/>
        <v>0.2604766610220607</v>
      </c>
      <c r="I11" s="81">
        <v>2117834506</v>
      </c>
      <c r="J11" s="71">
        <f t="shared" si="3"/>
        <v>0.03672556979625321</v>
      </c>
      <c r="K11" s="73">
        <v>2678683298</v>
      </c>
      <c r="L11" s="71">
        <f t="shared" si="4"/>
        <v>0.046451302093741945</v>
      </c>
      <c r="M11" s="73">
        <v>6664536558</v>
      </c>
      <c r="N11" s="71">
        <f t="shared" si="5"/>
        <v>0.11557036294719343</v>
      </c>
      <c r="O11" s="73">
        <v>11782988004</v>
      </c>
      <c r="P11" s="71">
        <f>O11/B11</f>
        <v>0.20432991677269247</v>
      </c>
    </row>
    <row r="12" spans="1:16" s="105" customFormat="1" ht="15" customHeight="1">
      <c r="A12" s="149" t="s">
        <v>80</v>
      </c>
      <c r="B12" s="13">
        <f>C12+E12+G12+I12+K12+M12+O12+I25+K25+M25+O25</f>
        <v>59008330473</v>
      </c>
      <c r="C12" s="88">
        <v>13085192855</v>
      </c>
      <c r="D12" s="74">
        <f t="shared" si="0"/>
        <v>0.22175161964609885</v>
      </c>
      <c r="E12" s="18">
        <v>262800</v>
      </c>
      <c r="F12" s="80">
        <f t="shared" si="1"/>
        <v>4.453608463304134E-06</v>
      </c>
      <c r="G12" s="81">
        <v>16707531820</v>
      </c>
      <c r="H12" s="74">
        <f t="shared" si="2"/>
        <v>0.2831385278328581</v>
      </c>
      <c r="I12" s="81">
        <v>1026214000</v>
      </c>
      <c r="J12" s="71">
        <f t="shared" si="3"/>
        <v>0.017391002114007563</v>
      </c>
      <c r="K12" s="73">
        <v>2793480621</v>
      </c>
      <c r="L12" s="71">
        <f t="shared" si="4"/>
        <v>0.04734044496104142</v>
      </c>
      <c r="M12" s="73">
        <v>7054344119</v>
      </c>
      <c r="N12" s="71">
        <f t="shared" si="5"/>
        <v>0.11954827500547238</v>
      </c>
      <c r="O12" s="73">
        <v>11507623508</v>
      </c>
      <c r="P12" s="71">
        <f>O12/B12</f>
        <v>0.19501693092749772</v>
      </c>
    </row>
    <row r="13" spans="1:16" s="105" customFormat="1" ht="15" customHeight="1">
      <c r="A13" s="149" t="s">
        <v>79</v>
      </c>
      <c r="B13" s="13">
        <f>C13+E13+G13+I13+K13+M13+O13+I26+K26+M26+O26</f>
        <v>61054806000</v>
      </c>
      <c r="C13" s="88">
        <v>14149682000</v>
      </c>
      <c r="D13" s="74">
        <f t="shared" si="0"/>
        <v>0.23175377872791866</v>
      </c>
      <c r="E13" s="18">
        <v>154000</v>
      </c>
      <c r="F13" s="80">
        <f t="shared" si="1"/>
        <v>2.52232395923099E-06</v>
      </c>
      <c r="G13" s="81">
        <v>15033318000</v>
      </c>
      <c r="H13" s="74">
        <f t="shared" si="2"/>
        <v>0.24622661154635395</v>
      </c>
      <c r="I13" s="81">
        <v>700223000</v>
      </c>
      <c r="J13" s="71">
        <f t="shared" si="3"/>
        <v>0.011468761361718191</v>
      </c>
      <c r="K13" s="73">
        <v>2610478000</v>
      </c>
      <c r="L13" s="71">
        <f t="shared" si="4"/>
        <v>0.0427563065223727</v>
      </c>
      <c r="M13" s="73">
        <v>8615646000</v>
      </c>
      <c r="N13" s="71">
        <f t="shared" si="5"/>
        <v>0.14111331383151066</v>
      </c>
      <c r="O13" s="73">
        <v>13192384000</v>
      </c>
      <c r="P13" s="71">
        <f>O13/B13</f>
        <v>0.21607445612062054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24"/>
      <c r="F15" s="62"/>
      <c r="I15" s="30"/>
      <c r="J15" s="5"/>
      <c r="K15" s="8"/>
      <c r="L15" s="8"/>
      <c r="M15" s="5"/>
      <c r="N15" s="5"/>
      <c r="O15" s="8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E16" s="182"/>
      <c r="F16" s="183"/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E17" s="24"/>
      <c r="F17" s="62"/>
      <c r="H17" s="105">
        <v>2001</v>
      </c>
      <c r="I17" s="69">
        <v>238729000</v>
      </c>
      <c r="J17" s="70">
        <f aca="true" t="shared" si="6" ref="J17:J26">I17/B4</f>
        <v>0.005356192930291468</v>
      </c>
      <c r="K17" s="24">
        <v>6226602000</v>
      </c>
      <c r="L17" s="71">
        <f aca="true" t="shared" si="7" ref="L17:L26">K17/B4</f>
        <v>0.13970184440155456</v>
      </c>
      <c r="M17" s="24">
        <v>0</v>
      </c>
      <c r="N17" s="71">
        <f aca="true" t="shared" si="8" ref="N17:N26">M17/B4</f>
        <v>0</v>
      </c>
      <c r="O17" s="24">
        <v>54370581</v>
      </c>
      <c r="P17" s="71">
        <f aca="true" t="shared" si="9" ref="P17:P26">O17/B4</f>
        <v>0.0012198740897337132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E18" s="24"/>
      <c r="F18" s="62"/>
      <c r="H18" s="105">
        <v>2002</v>
      </c>
      <c r="I18" s="61">
        <v>0</v>
      </c>
      <c r="J18" s="72">
        <f t="shared" si="6"/>
        <v>0</v>
      </c>
      <c r="K18" s="73">
        <v>5714372000</v>
      </c>
      <c r="L18" s="71">
        <f t="shared" si="7"/>
        <v>0.13309280201585974</v>
      </c>
      <c r="M18" s="73">
        <v>0</v>
      </c>
      <c r="N18" s="71">
        <f t="shared" si="8"/>
        <v>0</v>
      </c>
      <c r="O18" s="73">
        <v>93079917</v>
      </c>
      <c r="P18" s="71">
        <f t="shared" si="9"/>
        <v>0.002167913983362241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E19" s="24"/>
      <c r="F19" s="62"/>
      <c r="H19" s="105">
        <v>2003</v>
      </c>
      <c r="I19" s="61">
        <v>0</v>
      </c>
      <c r="J19" s="72">
        <f t="shared" si="6"/>
        <v>0</v>
      </c>
      <c r="K19" s="73">
        <v>6427341000</v>
      </c>
      <c r="L19" s="71">
        <f t="shared" si="7"/>
        <v>0.13537300975395114</v>
      </c>
      <c r="M19" s="73">
        <v>0</v>
      </c>
      <c r="N19" s="71">
        <f t="shared" si="8"/>
        <v>0</v>
      </c>
      <c r="O19" s="73">
        <v>49331538</v>
      </c>
      <c r="P19" s="71">
        <f t="shared" si="9"/>
        <v>0.0010390235674210238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E20" s="24"/>
      <c r="F20" s="62"/>
      <c r="H20" s="105">
        <v>2004</v>
      </c>
      <c r="I20" s="61">
        <v>0</v>
      </c>
      <c r="J20" s="72">
        <f t="shared" si="6"/>
        <v>0</v>
      </c>
      <c r="K20" s="73">
        <v>5989900000</v>
      </c>
      <c r="L20" s="71">
        <f t="shared" si="7"/>
        <v>0.12304814052548188</v>
      </c>
      <c r="M20" s="73">
        <v>0</v>
      </c>
      <c r="N20" s="71">
        <f t="shared" si="8"/>
        <v>0</v>
      </c>
      <c r="O20" s="73">
        <v>88287784</v>
      </c>
      <c r="P20" s="71">
        <f t="shared" si="9"/>
        <v>0.001813660937964806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F21" s="62"/>
      <c r="H21" s="105">
        <v>2005</v>
      </c>
      <c r="I21" s="61">
        <v>0</v>
      </c>
      <c r="J21" s="72">
        <f t="shared" si="6"/>
        <v>0</v>
      </c>
      <c r="K21" s="73">
        <v>6118777109</v>
      </c>
      <c r="L21" s="71">
        <f t="shared" si="7"/>
        <v>0.12190746028059254</v>
      </c>
      <c r="M21" s="73">
        <v>0</v>
      </c>
      <c r="N21" s="71">
        <f t="shared" si="8"/>
        <v>0</v>
      </c>
      <c r="O21" s="73">
        <v>65447434</v>
      </c>
      <c r="P21" s="71">
        <f t="shared" si="9"/>
        <v>0.0013039419999604535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F22" s="62"/>
      <c r="H22" s="105">
        <v>2006</v>
      </c>
      <c r="I22" s="61"/>
      <c r="J22" s="72">
        <f t="shared" si="6"/>
        <v>0</v>
      </c>
      <c r="K22" s="73">
        <v>5942047000</v>
      </c>
      <c r="L22" s="71">
        <f t="shared" si="7"/>
        <v>0.11185063965466849</v>
      </c>
      <c r="M22" s="73">
        <v>0</v>
      </c>
      <c r="N22" s="71">
        <f t="shared" si="8"/>
        <v>0</v>
      </c>
      <c r="O22" s="73">
        <v>53263000</v>
      </c>
      <c r="P22" s="71">
        <f t="shared" si="9"/>
        <v>0.0010026007232737486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F23" s="62"/>
      <c r="H23" s="105">
        <v>2007</v>
      </c>
      <c r="I23" s="61"/>
      <c r="J23" s="72">
        <f t="shared" si="6"/>
        <v>0</v>
      </c>
      <c r="K23" s="73">
        <v>6620126537</v>
      </c>
      <c r="L23" s="71">
        <f t="shared" si="7"/>
        <v>0.1144088361536383</v>
      </c>
      <c r="M23" s="73">
        <v>0</v>
      </c>
      <c r="N23" s="71">
        <f t="shared" si="8"/>
        <v>0</v>
      </c>
      <c r="O23" s="73">
        <v>79658817</v>
      </c>
      <c r="P23" s="71">
        <f t="shared" si="9"/>
        <v>0.001376661381230281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F24" s="62"/>
      <c r="H24" s="105">
        <v>2008</v>
      </c>
      <c r="I24" s="61">
        <v>0</v>
      </c>
      <c r="J24" s="72">
        <f t="shared" si="6"/>
        <v>0</v>
      </c>
      <c r="K24" s="73">
        <v>5841170721</v>
      </c>
      <c r="L24" s="71">
        <f t="shared" si="7"/>
        <v>0.10129229757951454</v>
      </c>
      <c r="M24" s="73">
        <v>0</v>
      </c>
      <c r="N24" s="71">
        <f t="shared" si="8"/>
        <v>0</v>
      </c>
      <c r="O24" s="73">
        <v>68030205</v>
      </c>
      <c r="P24" s="71">
        <f t="shared" si="9"/>
        <v>0.001179718261697316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F25" s="62"/>
      <c r="H25" s="105">
        <v>2009</v>
      </c>
      <c r="I25" s="61">
        <v>0</v>
      </c>
      <c r="J25" s="72">
        <f t="shared" si="6"/>
        <v>0</v>
      </c>
      <c r="K25" s="73">
        <v>6750506487</v>
      </c>
      <c r="L25" s="71">
        <f t="shared" si="7"/>
        <v>0.11439921165179853</v>
      </c>
      <c r="M25" s="73">
        <v>0</v>
      </c>
      <c r="N25" s="71">
        <f t="shared" si="8"/>
        <v>0</v>
      </c>
      <c r="O25" s="73">
        <v>83174263</v>
      </c>
      <c r="P25" s="71">
        <f t="shared" si="9"/>
        <v>0.001409534252762115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F26" s="62"/>
      <c r="H26" s="105">
        <v>2010</v>
      </c>
      <c r="I26" s="61">
        <v>0</v>
      </c>
      <c r="J26" s="72">
        <f t="shared" si="6"/>
        <v>0</v>
      </c>
      <c r="K26" s="73">
        <v>6418632000</v>
      </c>
      <c r="L26" s="71">
        <f t="shared" si="7"/>
        <v>0.10512902129277096</v>
      </c>
      <c r="M26" s="73">
        <v>0</v>
      </c>
      <c r="N26" s="71">
        <f t="shared" si="8"/>
        <v>0</v>
      </c>
      <c r="O26" s="73">
        <v>334289000</v>
      </c>
      <c r="P26" s="71">
        <f t="shared" si="9"/>
        <v>0.00547522827277512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48503745570</v>
      </c>
      <c r="C30" s="22">
        <v>1098948471</v>
      </c>
      <c r="D30" s="71">
        <f aca="true" t="shared" si="10" ref="D30:D39">C30/B30</f>
        <v>0.022656981601843745</v>
      </c>
      <c r="E30" s="24">
        <v>26672385788</v>
      </c>
      <c r="F30" s="60">
        <f aca="true" t="shared" si="11" ref="F30:F39">E30/B30</f>
        <v>0.5499036306280047</v>
      </c>
      <c r="G30" s="24">
        <v>12764747657</v>
      </c>
      <c r="H30" s="60">
        <f aca="true" t="shared" si="12" ref="H30:H39">G30/B30</f>
        <v>0.2631703491553673</v>
      </c>
      <c r="I30" s="24">
        <v>2068358325</v>
      </c>
      <c r="J30" s="71">
        <f aca="true" t="shared" si="13" ref="J30:J39">I30/B30</f>
        <v>0.0426432701370448</v>
      </c>
      <c r="K30" s="24">
        <v>442121265</v>
      </c>
      <c r="L30" s="71">
        <f aca="true" t="shared" si="14" ref="L30:L39">K30/B30</f>
        <v>0.009115198420335108</v>
      </c>
      <c r="M30" s="24">
        <v>41658401</v>
      </c>
      <c r="N30" s="71">
        <f aca="true" t="shared" si="15" ref="N30:N39">M30/B30</f>
        <v>0.0008588697740853666</v>
      </c>
      <c r="O30" s="24"/>
      <c r="P30" s="71"/>
    </row>
    <row r="31" spans="1:16" s="105" customFormat="1" ht="15" customHeight="1">
      <c r="A31" s="149" t="s">
        <v>10</v>
      </c>
      <c r="B31" s="73">
        <v>46521533687</v>
      </c>
      <c r="C31" s="88">
        <v>895676372</v>
      </c>
      <c r="D31" s="71">
        <f t="shared" si="10"/>
        <v>0.019252941616804183</v>
      </c>
      <c r="E31" s="73">
        <v>24460754805</v>
      </c>
      <c r="F31" s="60">
        <f t="shared" si="11"/>
        <v>0.5257942476611712</v>
      </c>
      <c r="G31" s="73">
        <v>14457041465</v>
      </c>
      <c r="H31" s="60">
        <f t="shared" si="12"/>
        <v>0.3107602075689926</v>
      </c>
      <c r="I31" s="73">
        <v>2144462087</v>
      </c>
      <c r="J31" s="71">
        <f t="shared" si="13"/>
        <v>0.04609611758348477</v>
      </c>
      <c r="K31" s="73">
        <v>415886847</v>
      </c>
      <c r="L31" s="71">
        <f t="shared" si="14"/>
        <v>0.00893966329223182</v>
      </c>
      <c r="M31" s="73">
        <v>44845678</v>
      </c>
      <c r="N31" s="71">
        <f t="shared" si="15"/>
        <v>0.0009639767747496188</v>
      </c>
      <c r="O31" s="73"/>
      <c r="P31" s="71"/>
    </row>
    <row r="32" spans="1:16" s="105" customFormat="1" ht="15" customHeight="1">
      <c r="A32" s="149" t="s">
        <v>11</v>
      </c>
      <c r="B32" s="73">
        <v>50506114971</v>
      </c>
      <c r="C32" s="88">
        <v>1026778870</v>
      </c>
      <c r="D32" s="71">
        <f t="shared" si="10"/>
        <v>0.020329793146623216</v>
      </c>
      <c r="E32" s="73">
        <v>28432380142</v>
      </c>
      <c r="F32" s="60">
        <f t="shared" si="11"/>
        <v>0.5629492618532533</v>
      </c>
      <c r="G32" s="73">
        <v>13691646624</v>
      </c>
      <c r="H32" s="80">
        <f t="shared" si="12"/>
        <v>0.2710888895703338</v>
      </c>
      <c r="I32" s="81">
        <v>2601400968</v>
      </c>
      <c r="J32" s="71">
        <f t="shared" si="13"/>
        <v>0.0515066535902374</v>
      </c>
      <c r="K32" s="73">
        <v>965044919</v>
      </c>
      <c r="L32" s="71">
        <f t="shared" si="14"/>
        <v>0.019107486678674793</v>
      </c>
      <c r="M32" s="73">
        <v>37228456</v>
      </c>
      <c r="N32" s="71">
        <f t="shared" si="15"/>
        <v>0.0007371078932001824</v>
      </c>
      <c r="O32" s="73"/>
      <c r="P32" s="71"/>
    </row>
    <row r="33" spans="1:16" s="105" customFormat="1" ht="15" customHeight="1">
      <c r="A33" s="149" t="s">
        <v>41</v>
      </c>
      <c r="B33" s="73">
        <v>51379731683</v>
      </c>
      <c r="C33" s="88">
        <v>856599906</v>
      </c>
      <c r="D33" s="71">
        <f t="shared" si="10"/>
        <v>0.016671941988428543</v>
      </c>
      <c r="E33" s="73">
        <v>380810290824</v>
      </c>
      <c r="F33" s="80">
        <f t="shared" si="11"/>
        <v>7.411683135550485</v>
      </c>
      <c r="G33" s="81">
        <v>12310165310</v>
      </c>
      <c r="H33" s="80">
        <f t="shared" si="12"/>
        <v>0.2395918566868083</v>
      </c>
      <c r="I33" s="81">
        <v>3085887106</v>
      </c>
      <c r="J33" s="71">
        <f t="shared" si="13"/>
        <v>0.06006039745476185</v>
      </c>
      <c r="K33" s="73">
        <v>1010024655</v>
      </c>
      <c r="L33" s="71">
        <f t="shared" si="14"/>
        <v>0.019658036776672903</v>
      </c>
      <c r="M33" s="73">
        <v>42455336</v>
      </c>
      <c r="N33" s="71">
        <f t="shared" si="15"/>
        <v>0.0008263051325752093</v>
      </c>
      <c r="O33" s="73"/>
      <c r="P33" s="71"/>
    </row>
    <row r="34" spans="1:16" s="105" customFormat="1" ht="15" customHeight="1">
      <c r="A34" s="149" t="s">
        <v>45</v>
      </c>
      <c r="B34" s="73">
        <v>52837343042</v>
      </c>
      <c r="C34" s="88">
        <v>950645867</v>
      </c>
      <c r="D34" s="71">
        <f t="shared" si="10"/>
        <v>0.01799193169581481</v>
      </c>
      <c r="E34" s="73">
        <v>33247076474</v>
      </c>
      <c r="F34" s="80">
        <f t="shared" si="11"/>
        <v>0.6292344497256827</v>
      </c>
      <c r="G34" s="81">
        <v>11105610337</v>
      </c>
      <c r="H34" s="80">
        <f t="shared" si="12"/>
        <v>0.21018487489373255</v>
      </c>
      <c r="I34" s="81">
        <v>3524714401</v>
      </c>
      <c r="J34" s="71">
        <f t="shared" si="13"/>
        <v>0.0667087744778959</v>
      </c>
      <c r="K34" s="73">
        <v>1072361161</v>
      </c>
      <c r="L34" s="71">
        <f t="shared" si="14"/>
        <v>0.020295516376506447</v>
      </c>
      <c r="M34" s="73">
        <v>44690590</v>
      </c>
      <c r="N34" s="71">
        <f t="shared" si="15"/>
        <v>0.0008458144832240294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56464474000</v>
      </c>
      <c r="C35" s="88">
        <v>821936000</v>
      </c>
      <c r="D35" s="71">
        <f t="shared" si="10"/>
        <v>0.014556692762249055</v>
      </c>
      <c r="E35" s="73">
        <v>35178233000</v>
      </c>
      <c r="F35" s="80">
        <f t="shared" si="11"/>
        <v>0.623015331728761</v>
      </c>
      <c r="G35" s="81">
        <v>10396704000</v>
      </c>
      <c r="H35" s="80">
        <f t="shared" si="12"/>
        <v>0.18412823610116336</v>
      </c>
      <c r="I35" s="81">
        <v>3785705000</v>
      </c>
      <c r="J35" s="71">
        <f t="shared" si="13"/>
        <v>0.06704578528438962</v>
      </c>
      <c r="K35" s="73">
        <v>3192779000</v>
      </c>
      <c r="L35" s="71">
        <f t="shared" si="14"/>
        <v>0.056544917074761024</v>
      </c>
      <c r="M35" s="73">
        <v>51365000</v>
      </c>
      <c r="N35" s="71">
        <f t="shared" si="15"/>
        <v>0.0009096870361353229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62213332245</v>
      </c>
      <c r="C36" s="88">
        <v>897345312</v>
      </c>
      <c r="D36" s="71">
        <f t="shared" si="10"/>
        <v>0.014423681863980504</v>
      </c>
      <c r="E36" s="73">
        <v>37610329751</v>
      </c>
      <c r="F36" s="80">
        <f t="shared" si="11"/>
        <v>0.6045381013009907</v>
      </c>
      <c r="G36" s="81">
        <v>10657111996</v>
      </c>
      <c r="H36" s="80">
        <f t="shared" si="12"/>
        <v>0.1712994885731506</v>
      </c>
      <c r="I36" s="81">
        <v>3706183113</v>
      </c>
      <c r="J36" s="71">
        <f t="shared" si="13"/>
        <v>0.05957216852498463</v>
      </c>
      <c r="K36" s="73">
        <v>5794896449</v>
      </c>
      <c r="L36" s="71">
        <f t="shared" si="14"/>
        <v>0.09314557249850136</v>
      </c>
      <c r="M36" s="73">
        <v>63087013</v>
      </c>
      <c r="N36" s="71">
        <f t="shared" si="15"/>
        <v>0.0010140433042801725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61434775680</v>
      </c>
      <c r="C37" s="88">
        <v>923009866</v>
      </c>
      <c r="D37" s="71">
        <f t="shared" si="10"/>
        <v>0.015024224566355575</v>
      </c>
      <c r="E37" s="73">
        <v>38719154449</v>
      </c>
      <c r="F37" s="80">
        <f t="shared" si="11"/>
        <v>0.6302481618990425</v>
      </c>
      <c r="G37" s="81">
        <v>1421604702</v>
      </c>
      <c r="H37" s="80">
        <f t="shared" si="12"/>
        <v>0.023140064991932597</v>
      </c>
      <c r="I37" s="81">
        <v>3381544555</v>
      </c>
      <c r="J37" s="71">
        <f t="shared" si="13"/>
        <v>0.05504284043639565</v>
      </c>
      <c r="K37" s="73">
        <v>5815279891</v>
      </c>
      <c r="L37" s="71">
        <f t="shared" si="14"/>
        <v>0.09465778667916835</v>
      </c>
      <c r="M37" s="73">
        <v>173585624</v>
      </c>
      <c r="N37" s="71">
        <f t="shared" si="15"/>
        <v>0.0028255271070601554</v>
      </c>
      <c r="O37" s="73">
        <v>8573668</v>
      </c>
      <c r="P37" s="71">
        <f>O37/B37</f>
        <v>0.0001395572443310987</v>
      </c>
    </row>
    <row r="38" spans="1:16" s="105" customFormat="1" ht="15" customHeight="1">
      <c r="A38" s="149" t="s">
        <v>80</v>
      </c>
      <c r="B38" s="73">
        <f>C38+E38+G38+I38+K38+M38+O38+G51+I51+K51+M51+O51</f>
        <v>62978179508</v>
      </c>
      <c r="C38" s="88">
        <v>945737539</v>
      </c>
      <c r="D38" s="71">
        <f t="shared" si="10"/>
        <v>0.015016908179758749</v>
      </c>
      <c r="E38" s="73">
        <v>39789070709</v>
      </c>
      <c r="F38" s="80">
        <f t="shared" si="11"/>
        <v>0.6317913763122618</v>
      </c>
      <c r="G38" s="81">
        <v>163836752</v>
      </c>
      <c r="H38" s="80">
        <f t="shared" si="12"/>
        <v>0.0026014844074555717</v>
      </c>
      <c r="I38" s="81">
        <v>3248343501</v>
      </c>
      <c r="J38" s="71">
        <f t="shared" si="13"/>
        <v>0.051578872656796455</v>
      </c>
      <c r="K38" s="73">
        <v>7312404095</v>
      </c>
      <c r="L38" s="71">
        <f t="shared" si="14"/>
        <v>0.11611012182514928</v>
      </c>
      <c r="M38" s="73">
        <v>234957583</v>
      </c>
      <c r="N38" s="71">
        <f t="shared" si="15"/>
        <v>0.003730777625449681</v>
      </c>
      <c r="O38" s="73">
        <v>19693722</v>
      </c>
      <c r="P38" s="71">
        <f>O38/B38</f>
        <v>0.00031270707019243613</v>
      </c>
    </row>
    <row r="39" spans="1:16" s="105" customFormat="1" ht="15" customHeight="1">
      <c r="A39" s="149" t="s">
        <v>79</v>
      </c>
      <c r="B39" s="73">
        <f>C39+E39+G39+I39+K39+M39+O39+G52+I52+K52+M52+O52</f>
        <v>61054806000</v>
      </c>
      <c r="C39" s="88">
        <v>1077427000</v>
      </c>
      <c r="D39" s="71">
        <f t="shared" si="10"/>
        <v>0.01764688270404135</v>
      </c>
      <c r="E39" s="73">
        <v>41711360000</v>
      </c>
      <c r="F39" s="80">
        <f t="shared" si="11"/>
        <v>0.6831789785721373</v>
      </c>
      <c r="G39" s="81">
        <v>161375000</v>
      </c>
      <c r="H39" s="80">
        <f t="shared" si="12"/>
        <v>0.0026431170709149414</v>
      </c>
      <c r="I39" s="81">
        <v>1902770000</v>
      </c>
      <c r="J39" s="71">
        <f t="shared" si="13"/>
        <v>0.03116495038899968</v>
      </c>
      <c r="K39" s="73">
        <v>8136541000</v>
      </c>
      <c r="L39" s="71">
        <f t="shared" si="14"/>
        <v>0.13326618382834596</v>
      </c>
      <c r="M39" s="73">
        <v>358551000</v>
      </c>
      <c r="N39" s="71">
        <f t="shared" si="15"/>
        <v>0.005872608947443056</v>
      </c>
      <c r="O39" s="73">
        <v>11395000</v>
      </c>
      <c r="P39" s="71">
        <f>O39/B39</f>
        <v>0.00018663559425608525</v>
      </c>
    </row>
    <row r="40" spans="1:15" s="105" customFormat="1" ht="15" customHeight="1">
      <c r="A40" s="153"/>
      <c r="N40" s="44"/>
      <c r="O40" s="207"/>
    </row>
    <row r="41" spans="1:17" s="105" customFormat="1" ht="15" customHeight="1" thickBot="1">
      <c r="A41" s="153"/>
      <c r="G41" s="34"/>
      <c r="H41" s="5"/>
      <c r="I41" s="5"/>
      <c r="J41" s="5"/>
      <c r="K41" s="5"/>
      <c r="L41" s="5"/>
      <c r="M41" s="5"/>
      <c r="N41" s="5"/>
      <c r="O41" s="44"/>
      <c r="P41" s="28"/>
      <c r="Q41" s="44"/>
    </row>
    <row r="42" spans="1:17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37</v>
      </c>
      <c r="J42" s="109" t="s">
        <v>2</v>
      </c>
      <c r="K42" s="96" t="s">
        <v>19</v>
      </c>
      <c r="L42" s="109" t="s">
        <v>2</v>
      </c>
      <c r="M42" s="96" t="s">
        <v>26</v>
      </c>
      <c r="N42" s="109" t="s">
        <v>2</v>
      </c>
      <c r="O42" s="96" t="s">
        <v>34</v>
      </c>
      <c r="P42" s="109" t="s">
        <v>2</v>
      </c>
      <c r="Q42" s="181"/>
    </row>
    <row r="43" spans="1:17" s="105" customFormat="1" ht="15" customHeight="1" thickTop="1">
      <c r="A43" s="65" t="s">
        <v>23</v>
      </c>
      <c r="B43" s="103">
        <f aca="true" t="shared" si="16" ref="B43:B52">B4-B30</f>
        <v>-3933095650</v>
      </c>
      <c r="C43" s="71">
        <f aca="true" t="shared" si="17" ref="C43:C52">B43/B30</f>
        <v>-0.08108849334787568</v>
      </c>
      <c r="D43" s="105">
        <v>2001</v>
      </c>
      <c r="E43" s="61">
        <v>0</v>
      </c>
      <c r="F43" s="105">
        <v>2001</v>
      </c>
      <c r="G43" s="83"/>
      <c r="H43" s="74"/>
      <c r="I43" s="83">
        <v>5220086900</v>
      </c>
      <c r="J43" s="74">
        <f aca="true" t="shared" si="18" ref="J43:J52">I43/B30</f>
        <v>0.10762234624677461</v>
      </c>
      <c r="K43" s="83">
        <v>57706456</v>
      </c>
      <c r="L43" s="74">
        <f aca="true" t="shared" si="19" ref="L43:L52">K43/B30</f>
        <v>0.0011897319541378255</v>
      </c>
      <c r="M43" s="84">
        <v>137732307</v>
      </c>
      <c r="N43" s="74">
        <f aca="true" t="shared" si="20" ref="N43:N52">M43/B30</f>
        <v>0.002839622082406532</v>
      </c>
      <c r="O43" s="84">
        <v>0</v>
      </c>
      <c r="P43" s="71">
        <f aca="true" t="shared" si="21" ref="P43:P52">O43/B30</f>
        <v>0</v>
      </c>
      <c r="Q43" s="44"/>
    </row>
    <row r="44" spans="1:17" s="105" customFormat="1" ht="15" customHeight="1">
      <c r="A44" s="65" t="s">
        <v>21</v>
      </c>
      <c r="B44" s="103">
        <f t="shared" si="16"/>
        <v>-3586289155</v>
      </c>
      <c r="C44" s="71">
        <f t="shared" si="17"/>
        <v>-0.07708879890179017</v>
      </c>
      <c r="D44" s="105">
        <v>2002</v>
      </c>
      <c r="E44" s="61">
        <v>0</v>
      </c>
      <c r="F44" s="105">
        <v>2002</v>
      </c>
      <c r="G44" s="81"/>
      <c r="H44" s="74"/>
      <c r="I44" s="81">
        <v>3933095650</v>
      </c>
      <c r="J44" s="74">
        <f t="shared" si="18"/>
        <v>0.08454355087392715</v>
      </c>
      <c r="K44" s="81">
        <v>33671391</v>
      </c>
      <c r="L44" s="74">
        <f t="shared" si="19"/>
        <v>0.0007237807598206753</v>
      </c>
      <c r="M44" s="61">
        <v>136099392</v>
      </c>
      <c r="N44" s="74">
        <f t="shared" si="20"/>
        <v>0.002925513868817951</v>
      </c>
      <c r="O44" s="61">
        <v>0</v>
      </c>
      <c r="P44" s="71">
        <f t="shared" si="21"/>
        <v>0</v>
      </c>
      <c r="Q44" s="44"/>
    </row>
    <row r="45" spans="1:17" s="105" customFormat="1" ht="15" customHeight="1">
      <c r="A45" s="65" t="s">
        <v>22</v>
      </c>
      <c r="B45" s="103">
        <f t="shared" si="16"/>
        <v>-3027367090</v>
      </c>
      <c r="C45" s="71">
        <f t="shared" si="17"/>
        <v>-0.05994060504828529</v>
      </c>
      <c r="D45" s="105">
        <v>2003</v>
      </c>
      <c r="E45" s="61">
        <v>0</v>
      </c>
      <c r="F45" s="105">
        <v>2003</v>
      </c>
      <c r="G45" s="81"/>
      <c r="H45" s="74"/>
      <c r="I45" s="81">
        <v>3586289155</v>
      </c>
      <c r="J45" s="74">
        <f t="shared" si="18"/>
        <v>0.07100702869462844</v>
      </c>
      <c r="K45" s="81">
        <v>32848899</v>
      </c>
      <c r="L45" s="74">
        <f t="shared" si="19"/>
        <v>0.0006503944922087442</v>
      </c>
      <c r="M45" s="61">
        <v>132496938</v>
      </c>
      <c r="N45" s="74">
        <f t="shared" si="20"/>
        <v>0.0026233840808400754</v>
      </c>
      <c r="O45" s="61">
        <v>0</v>
      </c>
      <c r="P45" s="71">
        <f t="shared" si="21"/>
        <v>0</v>
      </c>
      <c r="Q45" s="44"/>
    </row>
    <row r="46" spans="1:17" s="105" customFormat="1" ht="15" customHeight="1">
      <c r="A46" s="65" t="s">
        <v>29</v>
      </c>
      <c r="B46" s="103">
        <f t="shared" si="16"/>
        <v>-2700410123</v>
      </c>
      <c r="C46" s="71">
        <f t="shared" si="17"/>
        <v>-0.052557886827063444</v>
      </c>
      <c r="D46" s="105">
        <v>2004</v>
      </c>
      <c r="E46" s="61">
        <v>0</v>
      </c>
      <c r="F46" s="105">
        <v>2004</v>
      </c>
      <c r="G46" s="81"/>
      <c r="H46" s="74"/>
      <c r="I46" s="81">
        <v>3027367090</v>
      </c>
      <c r="J46" s="74">
        <f t="shared" si="18"/>
        <v>0.058921426617758385</v>
      </c>
      <c r="K46" s="81">
        <v>7148161</v>
      </c>
      <c r="L46" s="74">
        <f t="shared" si="19"/>
        <v>0.00013912414031475197</v>
      </c>
      <c r="M46" s="61">
        <v>229793295</v>
      </c>
      <c r="N46" s="74">
        <f t="shared" si="20"/>
        <v>0.004472450273149862</v>
      </c>
      <c r="O46" s="61">
        <v>0</v>
      </c>
      <c r="P46" s="71">
        <f t="shared" si="21"/>
        <v>0</v>
      </c>
      <c r="Q46" s="44"/>
    </row>
    <row r="47" spans="1:17" s="105" customFormat="1" ht="15" customHeight="1">
      <c r="A47" s="65" t="s">
        <v>42</v>
      </c>
      <c r="B47" s="103">
        <f t="shared" si="16"/>
        <v>-2645360575</v>
      </c>
      <c r="C47" s="71">
        <f t="shared" si="17"/>
        <v>-0.05006611655126608</v>
      </c>
      <c r="D47" s="105">
        <v>2005</v>
      </c>
      <c r="E47" s="61">
        <v>0</v>
      </c>
      <c r="F47" s="105">
        <v>2005</v>
      </c>
      <c r="G47" s="81"/>
      <c r="H47" s="74"/>
      <c r="I47" s="81">
        <v>2700410123</v>
      </c>
      <c r="J47" s="74">
        <f t="shared" si="18"/>
        <v>0.051107984760957126</v>
      </c>
      <c r="K47" s="81">
        <v>2679177</v>
      </c>
      <c r="L47" s="74">
        <f t="shared" si="19"/>
        <v>5.0706126495996266E-05</v>
      </c>
      <c r="M47" s="61">
        <v>189154906</v>
      </c>
      <c r="N47" s="74">
        <f t="shared" si="20"/>
        <v>0.0035799473461343846</v>
      </c>
      <c r="O47" s="61">
        <v>0</v>
      </c>
      <c r="P47" s="71">
        <f t="shared" si="21"/>
        <v>0</v>
      </c>
      <c r="Q47" s="44"/>
    </row>
    <row r="48" spans="1:17" s="105" customFormat="1" ht="15" customHeight="1">
      <c r="A48" s="65" t="s">
        <v>46</v>
      </c>
      <c r="B48" s="103">
        <f t="shared" si="16"/>
        <v>-3339637000</v>
      </c>
      <c r="C48" s="71">
        <f t="shared" si="17"/>
        <v>-0.05914580909759294</v>
      </c>
      <c r="D48" s="105">
        <v>2006</v>
      </c>
      <c r="E48" s="61">
        <v>0</v>
      </c>
      <c r="F48" s="105">
        <v>2006</v>
      </c>
      <c r="G48" s="81"/>
      <c r="H48" s="74"/>
      <c r="I48" s="81">
        <v>2637224000</v>
      </c>
      <c r="J48" s="74">
        <f t="shared" si="18"/>
        <v>0.0467058986505391</v>
      </c>
      <c r="K48" s="81">
        <v>3179000</v>
      </c>
      <c r="L48" s="74">
        <f t="shared" si="19"/>
        <v>5.6300887527970245E-05</v>
      </c>
      <c r="M48" s="61">
        <v>397349000</v>
      </c>
      <c r="N48" s="74">
        <f t="shared" si="20"/>
        <v>0.00703715047447356</v>
      </c>
      <c r="O48" s="61">
        <v>0</v>
      </c>
      <c r="P48" s="71">
        <f t="shared" si="21"/>
        <v>0</v>
      </c>
      <c r="Q48" s="44"/>
    </row>
    <row r="49" spans="1:17" s="105" customFormat="1" ht="15" customHeight="1">
      <c r="A49" s="65" t="s">
        <v>49</v>
      </c>
      <c r="B49" s="103">
        <f t="shared" si="16"/>
        <v>-4349562631</v>
      </c>
      <c r="C49" s="71">
        <f t="shared" si="17"/>
        <v>-0.0699136740316553</v>
      </c>
      <c r="D49" s="105">
        <v>2007</v>
      </c>
      <c r="E49" s="61">
        <v>0</v>
      </c>
      <c r="F49" s="105">
        <v>2007</v>
      </c>
      <c r="G49" s="81"/>
      <c r="H49" s="74"/>
      <c r="I49" s="81">
        <v>3149249803</v>
      </c>
      <c r="J49" s="74">
        <f t="shared" si="18"/>
        <v>0.05062017560155847</v>
      </c>
      <c r="K49" s="81">
        <v>2997917</v>
      </c>
      <c r="L49" s="74">
        <f t="shared" si="19"/>
        <v>4.818769372767263E-05</v>
      </c>
      <c r="M49" s="61">
        <v>332130891</v>
      </c>
      <c r="N49" s="74">
        <f t="shared" si="20"/>
        <v>0.005338580638825899</v>
      </c>
      <c r="O49" s="61">
        <v>0</v>
      </c>
      <c r="P49" s="71">
        <f t="shared" si="21"/>
        <v>0</v>
      </c>
      <c r="Q49" s="44"/>
    </row>
    <row r="50" spans="1:16" s="105" customFormat="1" ht="15" customHeight="1">
      <c r="A50" s="65" t="s">
        <v>51</v>
      </c>
      <c r="B50" s="103">
        <f t="shared" si="16"/>
        <v>-3768291055</v>
      </c>
      <c r="C50" s="71">
        <f t="shared" si="17"/>
        <v>-0.061338077876741746</v>
      </c>
      <c r="D50" s="105">
        <v>2008</v>
      </c>
      <c r="E50" s="61">
        <v>0</v>
      </c>
      <c r="F50" s="105">
        <v>2008</v>
      </c>
      <c r="G50" s="81">
        <v>6367355607</v>
      </c>
      <c r="H50" s="74">
        <f>G50/B37</f>
        <v>0.10364415815833902</v>
      </c>
      <c r="I50" s="81">
        <v>4349562631</v>
      </c>
      <c r="J50" s="74">
        <f t="shared" si="18"/>
        <v>0.07079968279946033</v>
      </c>
      <c r="K50" s="81">
        <v>14017739</v>
      </c>
      <c r="L50" s="74">
        <f t="shared" si="19"/>
        <v>0.00022817270584685239</v>
      </c>
      <c r="M50" s="61">
        <v>261086948</v>
      </c>
      <c r="N50" s="74">
        <f t="shared" si="20"/>
        <v>0.004249823412067841</v>
      </c>
      <c r="O50" s="61">
        <v>0</v>
      </c>
      <c r="P50" s="71">
        <f t="shared" si="21"/>
        <v>0</v>
      </c>
    </row>
    <row r="51" spans="1:16" s="105" customFormat="1" ht="15" customHeight="1">
      <c r="A51" s="65" t="s">
        <v>58</v>
      </c>
      <c r="B51" s="103">
        <f t="shared" si="16"/>
        <v>-3969849035</v>
      </c>
      <c r="C51" s="71">
        <f t="shared" si="17"/>
        <v>-0.06303530946771362</v>
      </c>
      <c r="D51" s="105">
        <v>2009</v>
      </c>
      <c r="E51" s="61">
        <v>0</v>
      </c>
      <c r="F51" s="105">
        <v>2009</v>
      </c>
      <c r="G51" s="81">
        <v>6926132098</v>
      </c>
      <c r="H51" s="74">
        <f>G51/B38</f>
        <v>0.10997669593037675</v>
      </c>
      <c r="I51" s="81">
        <v>3768291055</v>
      </c>
      <c r="J51" s="74">
        <f t="shared" si="18"/>
        <v>0.059834867956469286</v>
      </c>
      <c r="K51" s="81">
        <v>9503561</v>
      </c>
      <c r="L51" s="74">
        <f t="shared" si="19"/>
        <v>0.0001509024407222311</v>
      </c>
      <c r="M51" s="61">
        <v>560208893</v>
      </c>
      <c r="N51" s="74">
        <f t="shared" si="20"/>
        <v>0.008895285595367801</v>
      </c>
      <c r="O51" s="61">
        <v>0</v>
      </c>
      <c r="P51" s="71">
        <f t="shared" si="21"/>
        <v>0</v>
      </c>
    </row>
    <row r="52" spans="1:16" s="105" customFormat="1" ht="15" customHeight="1">
      <c r="A52" s="65" t="s">
        <v>60</v>
      </c>
      <c r="B52" s="103">
        <f t="shared" si="16"/>
        <v>0</v>
      </c>
      <c r="C52" s="71">
        <f t="shared" si="17"/>
        <v>0</v>
      </c>
      <c r="D52" s="105">
        <v>2010</v>
      </c>
      <c r="E52" s="61">
        <v>0</v>
      </c>
      <c r="F52" s="105">
        <v>2010</v>
      </c>
      <c r="G52" s="81">
        <v>6132948000</v>
      </c>
      <c r="H52" s="74">
        <f>G52/B39</f>
        <v>0.10044988104621935</v>
      </c>
      <c r="I52" s="81">
        <v>755000000</v>
      </c>
      <c r="J52" s="74">
        <f t="shared" si="18"/>
        <v>0.012365938891035048</v>
      </c>
      <c r="K52" s="81">
        <v>120000000</v>
      </c>
      <c r="L52" s="74">
        <f t="shared" si="19"/>
        <v>0.001965447240959213</v>
      </c>
      <c r="M52" s="61">
        <v>677439000</v>
      </c>
      <c r="N52" s="74">
        <f t="shared" si="20"/>
        <v>0.011095588445568069</v>
      </c>
      <c r="O52" s="61">
        <v>10000000</v>
      </c>
      <c r="P52" s="71">
        <f t="shared" si="21"/>
        <v>0.00016378727007993442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</sheetData>
  <sheetProtection/>
  <printOptions/>
  <pageMargins left="0.7874015748031497" right="0.5905511811023623" top="0.7086614173228347" bottom="0.4724409448818898" header="0.5118110236220472" footer="0.3937007874015748"/>
  <pageSetup fitToHeight="1" fitToWidth="1" horizontalDpi="600" verticalDpi="600" orientation="landscape" paperSize="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PageLayoutView="0" workbookViewId="0" topLeftCell="A1">
      <selection activeCell="R52" sqref="R52"/>
    </sheetView>
  </sheetViews>
  <sheetFormatPr defaultColWidth="9.00390625" defaultRowHeight="13.5"/>
  <cols>
    <col min="1" max="1" width="16.50390625" style="178" customWidth="1"/>
    <col min="2" max="2" width="16.00390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3.375" style="0" customWidth="1"/>
    <col min="18" max="18" width="8.875" style="0" customWidth="1"/>
    <col min="19" max="19" width="9.25390625" style="0" bestFit="1" customWidth="1"/>
  </cols>
  <sheetData>
    <row r="1" spans="2:7" ht="25.5" customHeight="1">
      <c r="B1" s="121" t="s">
        <v>55</v>
      </c>
      <c r="G1" t="s">
        <v>87</v>
      </c>
    </row>
    <row r="2" spans="1:16" ht="19.5" customHeight="1" thickBot="1">
      <c r="A2" s="50"/>
      <c r="B2" s="240" t="s">
        <v>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</row>
    <row r="3" spans="1:16" s="190" customFormat="1" ht="15" customHeight="1" thickBot="1" thickTop="1">
      <c r="A3" s="187"/>
      <c r="B3" s="205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96" t="s">
        <v>52</v>
      </c>
      <c r="P3" s="96" t="s">
        <v>2</v>
      </c>
    </row>
    <row r="4" spans="1:16" s="105" customFormat="1" ht="15" customHeight="1" thickTop="1">
      <c r="A4" s="162" t="s">
        <v>9</v>
      </c>
      <c r="B4" s="22">
        <v>22852506728</v>
      </c>
      <c r="C4" s="22">
        <v>8168953214</v>
      </c>
      <c r="D4" s="74">
        <f aca="true" t="shared" si="0" ref="D4:D12">C4/B4</f>
        <v>0.35746420781012184</v>
      </c>
      <c r="E4" s="75">
        <v>99800</v>
      </c>
      <c r="F4" s="80">
        <f aca="true" t="shared" si="1" ref="F4:F12">E4/B4</f>
        <v>4.367135788990719E-06</v>
      </c>
      <c r="G4" s="69">
        <v>8578123728</v>
      </c>
      <c r="H4" s="74">
        <f aca="true" t="shared" si="2" ref="H4:H12">G4/B4</f>
        <v>0.37536904944828947</v>
      </c>
      <c r="I4" s="69">
        <v>2735777152</v>
      </c>
      <c r="J4" s="71">
        <f aca="true" t="shared" si="3" ref="J4:J12">I4/B4</f>
        <v>0.11971453217637577</v>
      </c>
      <c r="K4" s="24">
        <v>122625395</v>
      </c>
      <c r="L4" s="71">
        <f aca="true" t="shared" si="4" ref="L4:L12">K4/B4</f>
        <v>0.00536594941025675</v>
      </c>
      <c r="M4" s="24">
        <v>282174516</v>
      </c>
      <c r="N4" s="71">
        <f aca="true" t="shared" si="5" ref="N4:N12">M4/B4</f>
        <v>0.012347639554756857</v>
      </c>
      <c r="O4" s="97"/>
      <c r="P4" s="97"/>
    </row>
    <row r="5" spans="1:16" s="105" customFormat="1" ht="15" customHeight="1">
      <c r="A5" s="149" t="s">
        <v>10</v>
      </c>
      <c r="B5" s="157">
        <v>22920662341</v>
      </c>
      <c r="C5" s="88">
        <v>8126197153</v>
      </c>
      <c r="D5" s="74">
        <f t="shared" si="0"/>
        <v>0.3545358782439733</v>
      </c>
      <c r="E5" s="18">
        <v>114600</v>
      </c>
      <c r="F5" s="80">
        <f t="shared" si="1"/>
        <v>4.999855514428391E-06</v>
      </c>
      <c r="G5" s="81">
        <v>8642211722</v>
      </c>
      <c r="H5" s="74">
        <f t="shared" si="2"/>
        <v>0.37704895231325813</v>
      </c>
      <c r="I5" s="81">
        <v>2635295081</v>
      </c>
      <c r="J5" s="71">
        <f t="shared" si="3"/>
        <v>0.11497464784366372</v>
      </c>
      <c r="K5" s="73">
        <v>112966934</v>
      </c>
      <c r="L5" s="71">
        <f t="shared" si="4"/>
        <v>0.0049286068752876794</v>
      </c>
      <c r="M5" s="73">
        <v>290436970</v>
      </c>
      <c r="N5" s="71">
        <f t="shared" si="5"/>
        <v>0.01267140389221966</v>
      </c>
      <c r="O5" s="79"/>
      <c r="P5" s="79"/>
    </row>
    <row r="6" spans="1:16" s="105" customFormat="1" ht="15" customHeight="1">
      <c r="A6" s="149" t="s">
        <v>11</v>
      </c>
      <c r="B6" s="157">
        <v>25380129692</v>
      </c>
      <c r="C6" s="88">
        <v>8225683947</v>
      </c>
      <c r="D6" s="74">
        <f t="shared" si="0"/>
        <v>0.3240993661901103</v>
      </c>
      <c r="E6" s="18">
        <v>98200</v>
      </c>
      <c r="F6" s="80">
        <f t="shared" si="1"/>
        <v>3.869168565791582E-06</v>
      </c>
      <c r="G6" s="81">
        <v>9656247581</v>
      </c>
      <c r="H6" s="74">
        <f t="shared" si="2"/>
        <v>0.3804648635835663</v>
      </c>
      <c r="I6" s="81">
        <v>3444970283</v>
      </c>
      <c r="J6" s="71">
        <f t="shared" si="3"/>
        <v>0.13573493614123963</v>
      </c>
      <c r="K6" s="73">
        <v>240431691</v>
      </c>
      <c r="L6" s="71">
        <f t="shared" si="4"/>
        <v>0.009473225468811762</v>
      </c>
      <c r="M6" s="73">
        <v>512702745</v>
      </c>
      <c r="N6" s="71">
        <f t="shared" si="5"/>
        <v>0.020200950555489382</v>
      </c>
      <c r="O6" s="79"/>
      <c r="P6" s="79"/>
    </row>
    <row r="7" spans="1:16" s="105" customFormat="1" ht="15" customHeight="1">
      <c r="A7" s="149" t="s">
        <v>41</v>
      </c>
      <c r="B7" s="157">
        <v>25530975000</v>
      </c>
      <c r="C7" s="88">
        <v>8592858000</v>
      </c>
      <c r="D7" s="74">
        <f t="shared" si="0"/>
        <v>0.3365659948356849</v>
      </c>
      <c r="E7" s="18">
        <v>106000</v>
      </c>
      <c r="F7" s="80">
        <f t="shared" si="1"/>
        <v>4.151819505522213E-06</v>
      </c>
      <c r="G7" s="81">
        <v>9420740000</v>
      </c>
      <c r="H7" s="74">
        <f t="shared" si="2"/>
        <v>0.36899256687220133</v>
      </c>
      <c r="I7" s="81">
        <v>3648540000</v>
      </c>
      <c r="J7" s="71">
        <f t="shared" si="3"/>
        <v>0.14290641074224544</v>
      </c>
      <c r="K7" s="73">
        <v>240774000</v>
      </c>
      <c r="L7" s="71">
        <f t="shared" si="4"/>
        <v>0.009430662166250995</v>
      </c>
      <c r="M7" s="73">
        <v>507052000</v>
      </c>
      <c r="N7" s="71">
        <f t="shared" si="5"/>
        <v>0.01986026777277405</v>
      </c>
      <c r="O7" s="79"/>
      <c r="P7" s="79"/>
    </row>
    <row r="8" spans="1:16" s="105" customFormat="1" ht="15" customHeight="1">
      <c r="A8" s="149" t="s">
        <v>45</v>
      </c>
      <c r="B8" s="157">
        <v>26320644000</v>
      </c>
      <c r="C8" s="88">
        <v>8575560000</v>
      </c>
      <c r="D8" s="74">
        <f t="shared" si="0"/>
        <v>0.3258111769605637</v>
      </c>
      <c r="E8" s="18">
        <v>161000</v>
      </c>
      <c r="F8" s="80">
        <f t="shared" si="1"/>
        <v>6.116871608460644E-06</v>
      </c>
      <c r="G8" s="81">
        <v>8592091000</v>
      </c>
      <c r="H8" s="74">
        <f t="shared" si="2"/>
        <v>0.3264392391006846</v>
      </c>
      <c r="I8" s="81">
        <v>4267482000</v>
      </c>
      <c r="J8" s="71">
        <f t="shared" si="3"/>
        <v>0.16213440674171953</v>
      </c>
      <c r="K8" s="73">
        <v>1142116000</v>
      </c>
      <c r="L8" s="71">
        <f t="shared" si="4"/>
        <v>0.04339240331657539</v>
      </c>
      <c r="M8" s="73">
        <v>501674000</v>
      </c>
      <c r="N8" s="71">
        <f t="shared" si="5"/>
        <v>0.019060095945980654</v>
      </c>
      <c r="O8" s="79"/>
      <c r="P8" s="79"/>
    </row>
    <row r="9" spans="1:16" s="105" customFormat="1" ht="15" customHeight="1">
      <c r="A9" s="149" t="s">
        <v>48</v>
      </c>
      <c r="B9" s="157">
        <v>28097708580</v>
      </c>
      <c r="C9" s="88">
        <v>8985736084</v>
      </c>
      <c r="D9" s="74">
        <f t="shared" si="0"/>
        <v>0.3198031632513999</v>
      </c>
      <c r="E9" s="18">
        <v>132200</v>
      </c>
      <c r="F9" s="80">
        <f t="shared" si="1"/>
        <v>4.7050100054813794E-06</v>
      </c>
      <c r="G9" s="81">
        <v>8289189723</v>
      </c>
      <c r="H9" s="74">
        <f t="shared" si="2"/>
        <v>0.2950130150079306</v>
      </c>
      <c r="I9" s="81">
        <v>4431403197</v>
      </c>
      <c r="J9" s="71">
        <f t="shared" si="3"/>
        <v>0.1577140422103417</v>
      </c>
      <c r="K9" s="73">
        <v>1466914068</v>
      </c>
      <c r="L9" s="71">
        <f t="shared" si="4"/>
        <v>0.0522076048950181</v>
      </c>
      <c r="M9" s="73">
        <v>1633295009</v>
      </c>
      <c r="N9" s="71">
        <f t="shared" si="5"/>
        <v>0.05812911769476399</v>
      </c>
      <c r="O9" s="79"/>
      <c r="P9" s="79"/>
    </row>
    <row r="10" spans="1:16" s="105" customFormat="1" ht="15" customHeight="1">
      <c r="A10" s="149" t="s">
        <v>59</v>
      </c>
      <c r="B10" s="49">
        <v>29765044000</v>
      </c>
      <c r="C10" s="94">
        <v>9001410000</v>
      </c>
      <c r="D10" s="74">
        <f t="shared" si="0"/>
        <v>0.30241547769927707</v>
      </c>
      <c r="E10" s="47">
        <v>132000</v>
      </c>
      <c r="F10" s="80">
        <f t="shared" si="1"/>
        <v>4.4347322315397885E-06</v>
      </c>
      <c r="G10" s="61">
        <v>8088082000</v>
      </c>
      <c r="H10" s="74">
        <f t="shared" si="2"/>
        <v>0.27173089346012724</v>
      </c>
      <c r="I10" s="61">
        <v>5217194000</v>
      </c>
      <c r="J10" s="71">
        <f t="shared" si="3"/>
        <v>0.1752792302272424</v>
      </c>
      <c r="K10" s="61">
        <v>1391883000</v>
      </c>
      <c r="L10" s="71">
        <f t="shared" si="4"/>
        <v>0.046762336383578</v>
      </c>
      <c r="M10" s="61">
        <v>2941300000</v>
      </c>
      <c r="N10" s="71">
        <f t="shared" si="5"/>
        <v>0.09881725691384834</v>
      </c>
      <c r="O10" s="79"/>
      <c r="P10" s="79"/>
    </row>
    <row r="11" spans="1:16" s="105" customFormat="1" ht="15" customHeight="1">
      <c r="A11" s="149" t="s">
        <v>57</v>
      </c>
      <c r="B11" s="49">
        <v>29592470372</v>
      </c>
      <c r="C11" s="94">
        <v>7239316660</v>
      </c>
      <c r="D11" s="74">
        <f>C11/B11</f>
        <v>0.24463373854890277</v>
      </c>
      <c r="E11" s="47">
        <v>112000</v>
      </c>
      <c r="F11" s="80">
        <f>E11/B11</f>
        <v>3.784746545052653E-06</v>
      </c>
      <c r="G11" s="61">
        <v>7858145142</v>
      </c>
      <c r="H11" s="74">
        <f>G11/B11</f>
        <v>0.26554542568488204</v>
      </c>
      <c r="I11" s="61">
        <v>2117831603</v>
      </c>
      <c r="J11" s="71">
        <f>I11/B11</f>
        <v>0.07156657002194261</v>
      </c>
      <c r="K11" s="61">
        <v>1338651892</v>
      </c>
      <c r="L11" s="71">
        <f>K11/B11</f>
        <v>0.045236233243528545</v>
      </c>
      <c r="M11" s="61">
        <v>3334073809</v>
      </c>
      <c r="N11" s="71">
        <f>M11/B11</f>
        <v>0.11266628865681508</v>
      </c>
      <c r="O11" s="61">
        <v>5108944737</v>
      </c>
      <c r="P11" s="71">
        <f>O11/B11</f>
        <v>0.17264340126987218</v>
      </c>
    </row>
    <row r="12" spans="1:16" s="105" customFormat="1" ht="15" customHeight="1">
      <c r="A12" s="149" t="s">
        <v>80</v>
      </c>
      <c r="B12" s="49">
        <f>C12+E12+G12+I12+K12+M12+O12+C25+E25+G25+I25+K25</f>
        <v>30238513487</v>
      </c>
      <c r="C12" s="94">
        <v>6843985237</v>
      </c>
      <c r="D12" s="74">
        <f t="shared" si="0"/>
        <v>0.22633338903852976</v>
      </c>
      <c r="E12" s="47">
        <v>72800</v>
      </c>
      <c r="F12" s="80">
        <f t="shared" si="1"/>
        <v>2.407525754574471E-06</v>
      </c>
      <c r="G12" s="61">
        <v>8259407968</v>
      </c>
      <c r="H12" s="74">
        <f t="shared" si="2"/>
        <v>0.27314199725958244</v>
      </c>
      <c r="I12" s="61">
        <v>1329922425</v>
      </c>
      <c r="J12" s="71">
        <f t="shared" si="3"/>
        <v>0.04398107815623126</v>
      </c>
      <c r="K12" s="61">
        <v>1381472351</v>
      </c>
      <c r="L12" s="71">
        <f t="shared" si="4"/>
        <v>0.04568585527836599</v>
      </c>
      <c r="M12" s="61">
        <v>3525705481</v>
      </c>
      <c r="N12" s="71">
        <f t="shared" si="5"/>
        <v>0.11659652127131695</v>
      </c>
      <c r="O12" s="61">
        <v>6192440923</v>
      </c>
      <c r="P12" s="71">
        <f>O12/B12</f>
        <v>0.20478655227751938</v>
      </c>
    </row>
    <row r="13" spans="1:16" s="105" customFormat="1" ht="15" customHeight="1">
      <c r="A13" s="149" t="s">
        <v>79</v>
      </c>
      <c r="B13" s="49">
        <f>C13+E13+G13+I13+K13+M13+O13+C26+E26+G26+I26+K26</f>
        <v>32454458000</v>
      </c>
      <c r="C13" s="94">
        <v>7797326000</v>
      </c>
      <c r="D13" s="74">
        <f>C13/B13</f>
        <v>0.24025438970510615</v>
      </c>
      <c r="E13" s="47">
        <v>120000</v>
      </c>
      <c r="F13" s="80">
        <f>E13/B13</f>
        <v>3.697488955138305E-06</v>
      </c>
      <c r="G13" s="61">
        <v>7348046000</v>
      </c>
      <c r="H13" s="74">
        <f>G13/B13</f>
        <v>0.22641099105706833</v>
      </c>
      <c r="I13" s="61">
        <v>1082735000</v>
      </c>
      <c r="J13" s="71">
        <f>I13/B13</f>
        <v>0.033361672532013935</v>
      </c>
      <c r="K13" s="61">
        <v>1360344000</v>
      </c>
      <c r="L13" s="71">
        <f>K13/B13</f>
        <v>0.04191547429323885</v>
      </c>
      <c r="M13" s="61">
        <v>4105237000</v>
      </c>
      <c r="N13" s="71">
        <f>M13/B13</f>
        <v>0.1264922372143759</v>
      </c>
      <c r="O13" s="61">
        <v>7972998000</v>
      </c>
      <c r="P13" s="71">
        <f>O13/B13</f>
        <v>0.24566726703616495</v>
      </c>
    </row>
    <row r="14" spans="1:20" s="105" customFormat="1" ht="6.7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132"/>
      <c r="N14" s="62"/>
      <c r="O14" s="243"/>
      <c r="P14" s="244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34"/>
      <c r="D15" s="8"/>
      <c r="E15" s="8"/>
      <c r="F15" s="8"/>
      <c r="G15" s="8"/>
      <c r="H15" s="8"/>
      <c r="I15" s="8"/>
      <c r="J15" s="8"/>
      <c r="K15" s="8"/>
      <c r="L15" s="101"/>
      <c r="O15" s="57"/>
      <c r="P15" s="200"/>
      <c r="Q15" s="44"/>
      <c r="S15" s="57"/>
      <c r="T15" s="62"/>
    </row>
    <row r="16" spans="1:20" s="190" customFormat="1" ht="15" customHeight="1" thickBot="1" thickTop="1">
      <c r="A16" s="181"/>
      <c r="B16" s="182"/>
      <c r="C16" s="185" t="s">
        <v>33</v>
      </c>
      <c r="D16" s="96" t="s">
        <v>2</v>
      </c>
      <c r="E16" s="185" t="s">
        <v>24</v>
      </c>
      <c r="F16" s="96" t="s">
        <v>2</v>
      </c>
      <c r="G16" s="102" t="s">
        <v>8</v>
      </c>
      <c r="H16" s="96" t="s">
        <v>2</v>
      </c>
      <c r="I16" s="109" t="s">
        <v>31</v>
      </c>
      <c r="J16" s="96" t="s">
        <v>2</v>
      </c>
      <c r="K16" s="186" t="s">
        <v>25</v>
      </c>
      <c r="L16" s="96" t="s">
        <v>2</v>
      </c>
      <c r="Q16" s="66" t="s">
        <v>75</v>
      </c>
      <c r="R16" s="224" t="s">
        <v>65</v>
      </c>
      <c r="S16" s="182"/>
      <c r="T16" s="183"/>
    </row>
    <row r="17" spans="1:20" s="105" customFormat="1" ht="15" customHeight="1" thickTop="1">
      <c r="A17" s="120"/>
      <c r="B17" s="199">
        <v>2001</v>
      </c>
      <c r="C17" s="69">
        <v>16282</v>
      </c>
      <c r="D17" s="70">
        <f aca="true" t="shared" si="6" ref="D17:D26">C17/B4</f>
        <v>7.124820131898486E-07</v>
      </c>
      <c r="E17" s="69">
        <v>54140000</v>
      </c>
      <c r="F17" s="70">
        <f aca="true" t="shared" si="7" ref="F17:F26">E17/B4</f>
        <v>0.0023691055272140036</v>
      </c>
      <c r="G17" s="24">
        <v>2554946053</v>
      </c>
      <c r="H17" s="71">
        <f aca="true" t="shared" si="8" ref="H17:H26">G17/B4</f>
        <v>0.11180156660317514</v>
      </c>
      <c r="I17" s="24">
        <v>324069263</v>
      </c>
      <c r="J17" s="71">
        <f aca="true" t="shared" si="9" ref="J17:J26">I17/B4</f>
        <v>0.014180906578748957</v>
      </c>
      <c r="K17" s="24">
        <v>31581325</v>
      </c>
      <c r="L17" s="71">
        <f aca="true" t="shared" si="10" ref="L17:L26">K17/B4</f>
        <v>0.0013819632732589913</v>
      </c>
      <c r="P17" s="105">
        <v>2001</v>
      </c>
      <c r="Q17" s="61">
        <f aca="true" t="shared" si="11" ref="Q17:Q25">G4+K4</f>
        <v>8700749123</v>
      </c>
      <c r="R17" s="60">
        <f aca="true" t="shared" si="12" ref="R17:R25">H4+L4</f>
        <v>0.3807349988585462</v>
      </c>
      <c r="S17" s="57"/>
      <c r="T17" s="62"/>
    </row>
    <row r="18" spans="1:20" s="105" customFormat="1" ht="15" customHeight="1">
      <c r="A18" s="120"/>
      <c r="B18" s="199">
        <v>2002</v>
      </c>
      <c r="C18" s="61">
        <v>12786</v>
      </c>
      <c r="D18" s="72">
        <f t="shared" si="6"/>
        <v>5.578372827877958E-07</v>
      </c>
      <c r="E18" s="61">
        <v>0</v>
      </c>
      <c r="F18" s="72">
        <f t="shared" si="7"/>
        <v>0</v>
      </c>
      <c r="G18" s="73">
        <v>2634733879</v>
      </c>
      <c r="H18" s="71">
        <f t="shared" si="8"/>
        <v>0.11495016329816278</v>
      </c>
      <c r="I18" s="73">
        <v>419799052</v>
      </c>
      <c r="J18" s="71">
        <f t="shared" si="9"/>
        <v>0.018315310690174613</v>
      </c>
      <c r="K18" s="73">
        <v>58894164</v>
      </c>
      <c r="L18" s="71">
        <f t="shared" si="10"/>
        <v>0.0025694791504629146</v>
      </c>
      <c r="P18" s="105">
        <v>2002</v>
      </c>
      <c r="Q18" s="61">
        <f t="shared" si="11"/>
        <v>8755178656</v>
      </c>
      <c r="R18" s="60">
        <f t="shared" si="12"/>
        <v>0.3819775591885458</v>
      </c>
      <c r="S18" s="57"/>
      <c r="T18" s="62"/>
    </row>
    <row r="19" spans="1:20" s="105" customFormat="1" ht="15" customHeight="1">
      <c r="A19" s="120"/>
      <c r="B19" s="199">
        <v>2003</v>
      </c>
      <c r="C19" s="61">
        <v>10185</v>
      </c>
      <c r="D19" s="72">
        <f t="shared" si="6"/>
        <v>4.012981857697278E-07</v>
      </c>
      <c r="E19" s="61">
        <v>0</v>
      </c>
      <c r="F19" s="72">
        <f t="shared" si="7"/>
        <v>0</v>
      </c>
      <c r="G19" s="73">
        <v>3095769959</v>
      </c>
      <c r="H19" s="71">
        <f t="shared" si="8"/>
        <v>0.12197612843467104</v>
      </c>
      <c r="I19" s="73">
        <v>160433774</v>
      </c>
      <c r="J19" s="71">
        <f t="shared" si="9"/>
        <v>0.0063212353895326975</v>
      </c>
      <c r="K19" s="73">
        <v>43781327</v>
      </c>
      <c r="L19" s="71">
        <f t="shared" si="10"/>
        <v>0.0017250237698273145</v>
      </c>
      <c r="P19" s="105">
        <v>2003</v>
      </c>
      <c r="Q19" s="61">
        <f t="shared" si="11"/>
        <v>9896679272</v>
      </c>
      <c r="R19" s="60">
        <f t="shared" si="12"/>
        <v>0.38993808905237803</v>
      </c>
      <c r="S19" s="57"/>
      <c r="T19" s="62"/>
    </row>
    <row r="20" spans="1:20" s="105" customFormat="1" ht="15" customHeight="1">
      <c r="A20" s="120"/>
      <c r="B20" s="199">
        <v>2004</v>
      </c>
      <c r="C20" s="61">
        <v>0</v>
      </c>
      <c r="D20" s="72">
        <f t="shared" si="6"/>
        <v>0</v>
      </c>
      <c r="E20" s="61">
        <v>0</v>
      </c>
      <c r="F20" s="72">
        <f t="shared" si="7"/>
        <v>0</v>
      </c>
      <c r="G20" s="73">
        <v>2999923000</v>
      </c>
      <c r="H20" s="71">
        <f t="shared" si="8"/>
        <v>0.1175013096836294</v>
      </c>
      <c r="I20" s="73">
        <v>78422000</v>
      </c>
      <c r="J20" s="71">
        <f t="shared" si="9"/>
        <v>0.0030716414081326704</v>
      </c>
      <c r="K20" s="73">
        <v>42560000</v>
      </c>
      <c r="L20" s="71">
        <f t="shared" si="10"/>
        <v>0.0016669946995757114</v>
      </c>
      <c r="P20" s="105">
        <v>2004</v>
      </c>
      <c r="Q20" s="61">
        <f t="shared" si="11"/>
        <v>9661514000</v>
      </c>
      <c r="R20" s="60">
        <f t="shared" si="12"/>
        <v>0.3784232290384523</v>
      </c>
      <c r="S20" s="57"/>
      <c r="T20" s="62"/>
    </row>
    <row r="21" spans="1:20" s="105" customFormat="1" ht="15" customHeight="1">
      <c r="A21" s="120"/>
      <c r="B21" s="199">
        <v>2005</v>
      </c>
      <c r="C21" s="61">
        <v>0</v>
      </c>
      <c r="D21" s="72">
        <f t="shared" si="6"/>
        <v>0</v>
      </c>
      <c r="E21" s="61">
        <v>0</v>
      </c>
      <c r="F21" s="72">
        <f t="shared" si="7"/>
        <v>0</v>
      </c>
      <c r="G21" s="73">
        <v>2861318000</v>
      </c>
      <c r="H21" s="71">
        <f t="shared" si="8"/>
        <v>0.10871003004333785</v>
      </c>
      <c r="I21" s="73">
        <v>341002000</v>
      </c>
      <c r="J21" s="71">
        <f t="shared" si="9"/>
        <v>0.012955686038685072</v>
      </c>
      <c r="K21" s="73">
        <v>39240000</v>
      </c>
      <c r="L21" s="71">
        <f t="shared" si="10"/>
        <v>0.0014908449808446935</v>
      </c>
      <c r="P21" s="105">
        <v>2005</v>
      </c>
      <c r="Q21" s="61">
        <f t="shared" si="11"/>
        <v>9734207000</v>
      </c>
      <c r="R21" s="60">
        <f t="shared" si="12"/>
        <v>0.36983164241726</v>
      </c>
      <c r="S21" s="57"/>
      <c r="T21" s="62"/>
    </row>
    <row r="22" spans="1:20" s="105" customFormat="1" ht="15" customHeight="1">
      <c r="A22" s="120"/>
      <c r="B22" s="199">
        <v>2006</v>
      </c>
      <c r="C22" s="61">
        <v>0</v>
      </c>
      <c r="D22" s="72">
        <f t="shared" si="6"/>
        <v>0</v>
      </c>
      <c r="E22" s="61">
        <v>0</v>
      </c>
      <c r="F22" s="72">
        <f t="shared" si="7"/>
        <v>0</v>
      </c>
      <c r="G22" s="73">
        <v>2973317348</v>
      </c>
      <c r="H22" s="71">
        <f t="shared" si="8"/>
        <v>0.10582063443125084</v>
      </c>
      <c r="I22" s="73">
        <v>276562427</v>
      </c>
      <c r="J22" s="71">
        <f t="shared" si="9"/>
        <v>0.009842881892399498</v>
      </c>
      <c r="K22" s="73">
        <v>44758524</v>
      </c>
      <c r="L22" s="71">
        <f t="shared" si="10"/>
        <v>0.001592959933816781</v>
      </c>
      <c r="P22" s="105">
        <v>2006</v>
      </c>
      <c r="Q22" s="61">
        <f t="shared" si="11"/>
        <v>9756103791</v>
      </c>
      <c r="R22" s="60">
        <f t="shared" si="12"/>
        <v>0.34722061990294867</v>
      </c>
      <c r="S22" s="57"/>
      <c r="T22" s="62"/>
    </row>
    <row r="23" spans="1:20" s="105" customFormat="1" ht="15" customHeight="1">
      <c r="A23" s="120"/>
      <c r="B23" s="199">
        <v>2007</v>
      </c>
      <c r="C23" s="61">
        <v>100000</v>
      </c>
      <c r="D23" s="72">
        <f t="shared" si="6"/>
        <v>3.3596456299543853E-06</v>
      </c>
      <c r="E23" s="61">
        <v>0</v>
      </c>
      <c r="F23" s="72">
        <f t="shared" si="7"/>
        <v>0</v>
      </c>
      <c r="G23" s="61">
        <v>2955353000</v>
      </c>
      <c r="H23" s="71">
        <f t="shared" si="8"/>
        <v>0.09928938791422583</v>
      </c>
      <c r="I23" s="61">
        <v>122450000</v>
      </c>
      <c r="J23" s="71">
        <f t="shared" si="9"/>
        <v>0.004113886073879145</v>
      </c>
      <c r="K23" s="61">
        <v>47140000</v>
      </c>
      <c r="L23" s="71">
        <f t="shared" si="10"/>
        <v>0.0015837369499604973</v>
      </c>
      <c r="P23" s="105">
        <v>2007</v>
      </c>
      <c r="Q23" s="61">
        <f t="shared" si="11"/>
        <v>9479965000</v>
      </c>
      <c r="R23" s="60">
        <f t="shared" si="12"/>
        <v>0.31849322984370526</v>
      </c>
      <c r="S23" s="57"/>
      <c r="T23" s="62"/>
    </row>
    <row r="24" spans="1:20" s="105" customFormat="1" ht="15" customHeight="1">
      <c r="A24" s="120"/>
      <c r="B24" s="199">
        <v>2008</v>
      </c>
      <c r="C24" s="61">
        <v>162346</v>
      </c>
      <c r="D24" s="72">
        <f t="shared" si="6"/>
        <v>5.486057701813554E-06</v>
      </c>
      <c r="E24" s="61">
        <v>0</v>
      </c>
      <c r="F24" s="72">
        <f t="shared" si="7"/>
        <v>0</v>
      </c>
      <c r="G24" s="61">
        <v>2539930000</v>
      </c>
      <c r="H24" s="71">
        <f t="shared" si="8"/>
        <v>0.08583027939442486</v>
      </c>
      <c r="I24" s="61">
        <v>0</v>
      </c>
      <c r="J24" s="71">
        <f t="shared" si="9"/>
        <v>0</v>
      </c>
      <c r="K24" s="61">
        <v>55302183</v>
      </c>
      <c r="L24" s="71">
        <f t="shared" si="10"/>
        <v>0.001868792375384996</v>
      </c>
      <c r="P24" s="105">
        <v>2008</v>
      </c>
      <c r="Q24" s="61">
        <f t="shared" si="11"/>
        <v>9196797034</v>
      </c>
      <c r="R24" s="60">
        <f t="shared" si="12"/>
        <v>0.3107816589284106</v>
      </c>
      <c r="S24" s="57"/>
      <c r="T24" s="62"/>
    </row>
    <row r="25" spans="1:20" s="105" customFormat="1" ht="15" customHeight="1">
      <c r="A25" s="120"/>
      <c r="B25" s="199">
        <v>2009</v>
      </c>
      <c r="C25" s="61">
        <v>126563</v>
      </c>
      <c r="D25" s="72">
        <f t="shared" si="6"/>
        <v>4.185490138409461E-06</v>
      </c>
      <c r="E25" s="61">
        <v>0</v>
      </c>
      <c r="F25" s="72">
        <f t="shared" si="7"/>
        <v>0</v>
      </c>
      <c r="G25" s="61">
        <v>2654688348</v>
      </c>
      <c r="H25" s="71">
        <f t="shared" si="8"/>
        <v>0.08779162868377413</v>
      </c>
      <c r="I25" s="61">
        <v>0</v>
      </c>
      <c r="J25" s="71">
        <f t="shared" si="9"/>
        <v>0</v>
      </c>
      <c r="K25" s="61">
        <v>50691391</v>
      </c>
      <c r="L25" s="71">
        <f t="shared" si="10"/>
        <v>0.0016763850187871505</v>
      </c>
      <c r="P25" s="105">
        <v>2009</v>
      </c>
      <c r="Q25" s="61">
        <f t="shared" si="11"/>
        <v>9640880319</v>
      </c>
      <c r="R25" s="60">
        <f t="shared" si="12"/>
        <v>0.31882785253794843</v>
      </c>
      <c r="S25" s="57"/>
      <c r="T25" s="62"/>
    </row>
    <row r="26" spans="1:20" s="105" customFormat="1" ht="15" customHeight="1">
      <c r="A26" s="120"/>
      <c r="B26" s="199">
        <v>2010</v>
      </c>
      <c r="C26" s="61">
        <v>0</v>
      </c>
      <c r="D26" s="72">
        <f t="shared" si="6"/>
        <v>0</v>
      </c>
      <c r="E26" s="61">
        <v>0</v>
      </c>
      <c r="F26" s="72">
        <f t="shared" si="7"/>
        <v>0</v>
      </c>
      <c r="G26" s="61">
        <v>2740613000</v>
      </c>
      <c r="H26" s="71">
        <f t="shared" si="8"/>
        <v>0.08444488581507045</v>
      </c>
      <c r="I26" s="61">
        <v>0</v>
      </c>
      <c r="J26" s="71">
        <f t="shared" si="9"/>
        <v>0</v>
      </c>
      <c r="K26" s="61">
        <v>47039000</v>
      </c>
      <c r="L26" s="71">
        <f t="shared" si="10"/>
        <v>0.001449384858006256</v>
      </c>
      <c r="P26" s="105">
        <v>2010</v>
      </c>
      <c r="Q26" s="61">
        <f>G13+K13</f>
        <v>8708390000</v>
      </c>
      <c r="R26" s="60">
        <f>H14+L14</f>
        <v>0</v>
      </c>
      <c r="S26" s="57"/>
      <c r="T26" s="62"/>
    </row>
    <row r="27" s="105" customFormat="1" ht="9" customHeight="1">
      <c r="A27" s="153"/>
    </row>
    <row r="28" spans="1:18" s="56" customFormat="1" ht="19.5" customHeight="1" thickBot="1">
      <c r="A28" s="238"/>
      <c r="B28" s="240" t="s">
        <v>12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2"/>
    </row>
    <row r="29" spans="1:18" s="190" customFormat="1" ht="15" customHeight="1" thickBot="1" thickTop="1">
      <c r="A29" s="239"/>
      <c r="B29" s="223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96" t="s">
        <v>53</v>
      </c>
      <c r="P29" s="96" t="s">
        <v>2</v>
      </c>
      <c r="Q29" s="96" t="s">
        <v>54</v>
      </c>
      <c r="R29" s="96" t="s">
        <v>2</v>
      </c>
    </row>
    <row r="30" spans="1:18" s="105" customFormat="1" ht="15" customHeight="1" thickTop="1">
      <c r="A30" s="222" t="s">
        <v>9</v>
      </c>
      <c r="B30" s="196">
        <v>22432707676</v>
      </c>
      <c r="C30" s="22">
        <v>446321274</v>
      </c>
      <c r="D30" s="78">
        <f aca="true" t="shared" si="13" ref="D30:D38">C30/B30</f>
        <v>0.019896005441978105</v>
      </c>
      <c r="E30" s="24">
        <v>13879600631</v>
      </c>
      <c r="F30" s="76">
        <f aca="true" t="shared" si="14" ref="F30:F38">E30/B30</f>
        <v>0.6187215931070736</v>
      </c>
      <c r="G30" s="24">
        <v>6707378658</v>
      </c>
      <c r="H30" s="76">
        <f aca="true" t="shared" si="15" ref="H30:H38">G30/B30</f>
        <v>0.29899995822510533</v>
      </c>
      <c r="I30" s="24">
        <v>1097197150</v>
      </c>
      <c r="J30" s="78">
        <f aca="true" t="shared" si="16" ref="J30:J38">I30/B30</f>
        <v>0.04891059812515876</v>
      </c>
      <c r="K30" s="24">
        <v>205367487</v>
      </c>
      <c r="L30" s="78">
        <f aca="true" t="shared" si="17" ref="L30:L38">K30/B30</f>
        <v>0.00915482383875201</v>
      </c>
      <c r="M30" s="24">
        <v>75327055</v>
      </c>
      <c r="N30" s="78">
        <f aca="true" t="shared" si="18" ref="N30:N38">M30/B30</f>
        <v>0.003357911852994451</v>
      </c>
      <c r="O30" s="122"/>
      <c r="P30" s="97"/>
      <c r="Q30" s="122"/>
      <c r="R30" s="97"/>
    </row>
    <row r="31" spans="1:18" s="105" customFormat="1" ht="15" customHeight="1">
      <c r="A31" s="204" t="s">
        <v>10</v>
      </c>
      <c r="B31" s="197">
        <v>22760228567</v>
      </c>
      <c r="C31" s="88">
        <v>515744421</v>
      </c>
      <c r="D31" s="71">
        <f t="shared" si="13"/>
        <v>0.0226598963838077</v>
      </c>
      <c r="E31" s="73">
        <v>12986668681</v>
      </c>
      <c r="F31" s="60">
        <f t="shared" si="14"/>
        <v>0.5705860397126828</v>
      </c>
      <c r="G31" s="73">
        <v>7919048949</v>
      </c>
      <c r="H31" s="60">
        <f t="shared" si="15"/>
        <v>0.34793363017811735</v>
      </c>
      <c r="I31" s="73">
        <v>1077661117</v>
      </c>
      <c r="J31" s="71">
        <f t="shared" si="16"/>
        <v>0.04734843122632337</v>
      </c>
      <c r="K31" s="73">
        <v>202314771</v>
      </c>
      <c r="L31" s="71">
        <f t="shared" si="17"/>
        <v>0.008888960425174978</v>
      </c>
      <c r="M31" s="73">
        <v>48057391</v>
      </c>
      <c r="N31" s="71">
        <f t="shared" si="18"/>
        <v>0.00211146346173686</v>
      </c>
      <c r="O31" s="61"/>
      <c r="P31" s="79"/>
      <c r="Q31" s="61"/>
      <c r="R31" s="79"/>
    </row>
    <row r="32" spans="1:18" s="105" customFormat="1" ht="15" customHeight="1">
      <c r="A32" s="204" t="s">
        <v>11</v>
      </c>
      <c r="B32" s="197">
        <v>25301707275</v>
      </c>
      <c r="C32" s="88">
        <v>645441082</v>
      </c>
      <c r="D32" s="71">
        <f t="shared" si="13"/>
        <v>0.025509783785924382</v>
      </c>
      <c r="E32" s="73">
        <v>15278085459</v>
      </c>
      <c r="F32" s="60">
        <f t="shared" si="14"/>
        <v>0.6038361480095022</v>
      </c>
      <c r="G32" s="73">
        <v>7574158218</v>
      </c>
      <c r="H32" s="80">
        <f t="shared" si="15"/>
        <v>0.2993536418581461</v>
      </c>
      <c r="I32" s="81">
        <v>1242306928</v>
      </c>
      <c r="J32" s="71">
        <f t="shared" si="16"/>
        <v>0.04909972732264961</v>
      </c>
      <c r="K32" s="73">
        <v>491239938</v>
      </c>
      <c r="L32" s="71">
        <f t="shared" si="17"/>
        <v>0.019415288172485584</v>
      </c>
      <c r="M32" s="73">
        <v>51139302</v>
      </c>
      <c r="N32" s="71">
        <f t="shared" si="18"/>
        <v>0.0020211798928892635</v>
      </c>
      <c r="O32" s="61"/>
      <c r="P32" s="79"/>
      <c r="Q32" s="61"/>
      <c r="R32" s="79"/>
    </row>
    <row r="33" spans="1:18" s="105" customFormat="1" ht="15" customHeight="1">
      <c r="A33" s="204" t="s">
        <v>41</v>
      </c>
      <c r="B33" s="197">
        <v>25189973000</v>
      </c>
      <c r="C33" s="88">
        <v>596906000</v>
      </c>
      <c r="D33" s="71">
        <f t="shared" si="13"/>
        <v>0.02369617466441905</v>
      </c>
      <c r="E33" s="73">
        <v>16187020000</v>
      </c>
      <c r="F33" s="80">
        <f t="shared" si="14"/>
        <v>0.6425977510972323</v>
      </c>
      <c r="G33" s="81">
        <v>6357892000</v>
      </c>
      <c r="H33" s="80">
        <f t="shared" si="15"/>
        <v>0.2523977298427434</v>
      </c>
      <c r="I33" s="81">
        <v>1462153000</v>
      </c>
      <c r="J33" s="71">
        <f t="shared" si="16"/>
        <v>0.05804504038174237</v>
      </c>
      <c r="K33" s="73">
        <v>515401000</v>
      </c>
      <c r="L33" s="71">
        <f t="shared" si="17"/>
        <v>0.02046056182751764</v>
      </c>
      <c r="M33" s="73">
        <v>51901000</v>
      </c>
      <c r="N33" s="71">
        <f t="shared" si="18"/>
        <v>0.002060383312042454</v>
      </c>
      <c r="O33" s="61"/>
      <c r="P33" s="79"/>
      <c r="Q33" s="61"/>
      <c r="R33" s="79"/>
    </row>
    <row r="34" spans="1:18" s="105" customFormat="1" ht="15" customHeight="1">
      <c r="A34" s="204" t="s">
        <v>45</v>
      </c>
      <c r="B34" s="197">
        <v>26044081000</v>
      </c>
      <c r="C34" s="88">
        <v>476166000</v>
      </c>
      <c r="D34" s="71">
        <f t="shared" si="13"/>
        <v>0.018283079368398524</v>
      </c>
      <c r="E34" s="73">
        <v>17565151000</v>
      </c>
      <c r="F34" s="80">
        <f t="shared" si="14"/>
        <v>0.6744392708654223</v>
      </c>
      <c r="G34" s="81">
        <v>5756751000</v>
      </c>
      <c r="H34" s="80">
        <f t="shared" si="15"/>
        <v>0.2210387458094605</v>
      </c>
      <c r="I34" s="81">
        <v>1628383000</v>
      </c>
      <c r="J34" s="71">
        <f t="shared" si="16"/>
        <v>0.0625241105646999</v>
      </c>
      <c r="K34" s="73">
        <v>549303000</v>
      </c>
      <c r="L34" s="71">
        <f t="shared" si="17"/>
        <v>0.021091279819011467</v>
      </c>
      <c r="M34" s="73">
        <v>55356000</v>
      </c>
      <c r="N34" s="71">
        <f t="shared" si="18"/>
        <v>0.002125473346515855</v>
      </c>
      <c r="O34" s="61"/>
      <c r="P34" s="79"/>
      <c r="Q34" s="61"/>
      <c r="R34" s="79"/>
    </row>
    <row r="35" spans="1:18" s="105" customFormat="1" ht="15" customHeight="1">
      <c r="A35" s="204" t="s">
        <v>48</v>
      </c>
      <c r="B35" s="197">
        <v>27984098577</v>
      </c>
      <c r="C35" s="73">
        <v>537296265</v>
      </c>
      <c r="D35" s="71">
        <f t="shared" si="13"/>
        <v>0.019200056186251476</v>
      </c>
      <c r="E35" s="73">
        <v>18359145824</v>
      </c>
      <c r="F35" s="80">
        <f t="shared" si="14"/>
        <v>0.6560563590599018</v>
      </c>
      <c r="G35" s="81">
        <v>5564496068</v>
      </c>
      <c r="H35" s="80">
        <f t="shared" si="15"/>
        <v>0.19884492804686707</v>
      </c>
      <c r="I35" s="81">
        <v>1682652726</v>
      </c>
      <c r="J35" s="71">
        <f t="shared" si="16"/>
        <v>0.060128887888601296</v>
      </c>
      <c r="K35" s="73">
        <v>1659310864</v>
      </c>
      <c r="L35" s="71">
        <f t="shared" si="17"/>
        <v>0.05929477626139367</v>
      </c>
      <c r="M35" s="73">
        <v>70025034</v>
      </c>
      <c r="N35" s="71">
        <f t="shared" si="18"/>
        <v>0.0025023151561348934</v>
      </c>
      <c r="O35" s="61"/>
      <c r="P35" s="79"/>
      <c r="Q35" s="61"/>
      <c r="R35" s="79"/>
    </row>
    <row r="36" spans="1:18" s="105" customFormat="1" ht="15" customHeight="1">
      <c r="A36" s="204" t="s">
        <v>59</v>
      </c>
      <c r="B36" s="197">
        <v>30461283000</v>
      </c>
      <c r="C36" s="94">
        <v>579296000</v>
      </c>
      <c r="D36" s="71">
        <f t="shared" si="13"/>
        <v>0.019017452416564332</v>
      </c>
      <c r="E36" s="61">
        <v>19746044000</v>
      </c>
      <c r="F36" s="80">
        <f t="shared" si="14"/>
        <v>0.6482341534990499</v>
      </c>
      <c r="G36" s="61">
        <v>5465673000</v>
      </c>
      <c r="H36" s="80">
        <f t="shared" si="15"/>
        <v>0.17943016385751054</v>
      </c>
      <c r="I36" s="61">
        <v>1617708000</v>
      </c>
      <c r="J36" s="71">
        <f t="shared" si="16"/>
        <v>0.053107021132366615</v>
      </c>
      <c r="K36" s="61">
        <v>2942220000</v>
      </c>
      <c r="L36" s="71">
        <f t="shared" si="17"/>
        <v>0.09658884033216854</v>
      </c>
      <c r="M36" s="61">
        <v>96783000</v>
      </c>
      <c r="N36" s="71">
        <f t="shared" si="18"/>
        <v>0.0031772463425128877</v>
      </c>
      <c r="O36" s="61"/>
      <c r="P36" s="79"/>
      <c r="Q36" s="61"/>
      <c r="R36" s="79"/>
    </row>
    <row r="37" spans="1:18" s="105" customFormat="1" ht="15" customHeight="1">
      <c r="A37" s="204" t="s">
        <v>57</v>
      </c>
      <c r="B37" s="197">
        <v>30353372880</v>
      </c>
      <c r="C37" s="94">
        <v>368794532</v>
      </c>
      <c r="D37" s="71">
        <f>C37/B37</f>
        <v>0.012150034642212718</v>
      </c>
      <c r="E37" s="61">
        <v>20475385567</v>
      </c>
      <c r="F37" s="80">
        <f>E37/B37</f>
        <v>0.6745670620509967</v>
      </c>
      <c r="G37" s="61">
        <v>656116140</v>
      </c>
      <c r="H37" s="80">
        <f>G37/B37</f>
        <v>0.021615921979870594</v>
      </c>
      <c r="I37" s="61">
        <v>1394160408</v>
      </c>
      <c r="J37" s="71">
        <f>I37/B37</f>
        <v>0.045930988082007185</v>
      </c>
      <c r="K37" s="61">
        <v>3340133409</v>
      </c>
      <c r="L37" s="71">
        <f>K37/B37</f>
        <v>0.11004158984917395</v>
      </c>
      <c r="M37" s="61">
        <v>129127021</v>
      </c>
      <c r="N37" s="71">
        <f>M37/B37</f>
        <v>0.004254124294868149</v>
      </c>
      <c r="O37" s="61">
        <v>4542918</v>
      </c>
      <c r="P37" s="71">
        <f>O37/B37</f>
        <v>0.0001496676503781019</v>
      </c>
      <c r="Q37" s="61">
        <v>3373862005</v>
      </c>
      <c r="R37" s="71">
        <f>Q37/B37</f>
        <v>0.11115278747895117</v>
      </c>
    </row>
    <row r="38" spans="1:18" s="105" customFormat="1" ht="15" customHeight="1">
      <c r="A38" s="204" t="s">
        <v>80</v>
      </c>
      <c r="B38" s="197">
        <f>C38+E38+G38+I38+K38+M38+O38+Q38+I51+K51+M51+Q51</f>
        <v>31413584116</v>
      </c>
      <c r="C38" s="94">
        <v>389511847</v>
      </c>
      <c r="D38" s="71">
        <f t="shared" si="13"/>
        <v>0.012399471692299144</v>
      </c>
      <c r="E38" s="61">
        <v>21333999216</v>
      </c>
      <c r="F38" s="80">
        <f t="shared" si="14"/>
        <v>0.6791329234263935</v>
      </c>
      <c r="G38" s="61">
        <v>37858821</v>
      </c>
      <c r="H38" s="80">
        <f t="shared" si="15"/>
        <v>0.0012051735599541862</v>
      </c>
      <c r="I38" s="61">
        <v>1306871102</v>
      </c>
      <c r="J38" s="71">
        <f t="shared" si="16"/>
        <v>0.041602101090221236</v>
      </c>
      <c r="K38" s="61">
        <v>3633982716</v>
      </c>
      <c r="L38" s="71">
        <f t="shared" si="17"/>
        <v>0.11568188789222207</v>
      </c>
      <c r="M38" s="61">
        <v>182386166</v>
      </c>
      <c r="N38" s="71">
        <f t="shared" si="18"/>
        <v>0.0058059648757845675</v>
      </c>
      <c r="O38" s="61">
        <v>10590237</v>
      </c>
      <c r="P38" s="71">
        <f>O38/B38</f>
        <v>0.00033712284981216246</v>
      </c>
      <c r="Q38" s="61">
        <v>3724505616</v>
      </c>
      <c r="R38" s="71">
        <f>Q38/B38</f>
        <v>0.11856353615195993</v>
      </c>
    </row>
    <row r="39" spans="1:18" s="105" customFormat="1" ht="15" customHeight="1">
      <c r="A39" s="204" t="s">
        <v>79</v>
      </c>
      <c r="B39" s="197">
        <f>C39+E39+G39+I39+K39+M39+O39+Q39+I52+K52+M52+O52+Q52</f>
        <v>32454458000</v>
      </c>
      <c r="C39" s="94">
        <v>395230000</v>
      </c>
      <c r="D39" s="71">
        <f>C39/B39</f>
        <v>0.012177987997827601</v>
      </c>
      <c r="E39" s="61">
        <v>22509943000</v>
      </c>
      <c r="F39" s="80">
        <f>E39/B39</f>
        <v>0.6935855468607733</v>
      </c>
      <c r="G39" s="61">
        <v>70418000</v>
      </c>
      <c r="H39" s="80">
        <f>G39/B39</f>
        <v>0.0021697481436910764</v>
      </c>
      <c r="I39" s="61">
        <v>1402519000</v>
      </c>
      <c r="J39" s="71">
        <f>I39/B39</f>
        <v>0.043214987598930166</v>
      </c>
      <c r="K39" s="61">
        <v>4105693000</v>
      </c>
      <c r="L39" s="71">
        <f>K39/B39</f>
        <v>0.12650628767240543</v>
      </c>
      <c r="M39" s="61">
        <v>274381000</v>
      </c>
      <c r="N39" s="71">
        <f>M39/B39</f>
        <v>0.008454339308331693</v>
      </c>
      <c r="O39" s="61">
        <v>6173000</v>
      </c>
      <c r="P39" s="71">
        <f>O39/B39</f>
        <v>0.0001902049943339063</v>
      </c>
      <c r="Q39" s="61">
        <v>3447343000</v>
      </c>
      <c r="R39" s="71">
        <f>Q39/B39</f>
        <v>0.1062209388922779</v>
      </c>
    </row>
    <row r="40" spans="1:18" s="107" customFormat="1" ht="9" customHeight="1">
      <c r="A40" s="153"/>
      <c r="B40" s="40"/>
      <c r="N40" s="23"/>
      <c r="O40" s="23"/>
      <c r="Q40" s="244"/>
      <c r="R40" s="244"/>
    </row>
    <row r="41" spans="1:18" s="107" customFormat="1" ht="15" customHeight="1" thickBot="1">
      <c r="A41" s="153"/>
      <c r="H41" s="62"/>
      <c r="I41" s="34"/>
      <c r="J41" s="8"/>
      <c r="K41" s="8"/>
      <c r="L41" s="8"/>
      <c r="M41" s="8"/>
      <c r="N41" s="8"/>
      <c r="O41" s="8"/>
      <c r="P41" s="101"/>
      <c r="Q41" s="202"/>
      <c r="R41" s="148"/>
    </row>
    <row r="42" spans="1:18" s="107" customFormat="1" ht="15" customHeight="1" thickBot="1" thickTop="1">
      <c r="A42" s="65" t="s">
        <v>20</v>
      </c>
      <c r="B42" s="46"/>
      <c r="C42" s="65" t="s">
        <v>28</v>
      </c>
      <c r="E42" s="65" t="s">
        <v>27</v>
      </c>
      <c r="H42" s="29"/>
      <c r="I42" s="11" t="s">
        <v>30</v>
      </c>
      <c r="J42" s="16" t="s">
        <v>2</v>
      </c>
      <c r="K42" s="11" t="s">
        <v>19</v>
      </c>
      <c r="L42" s="10" t="s">
        <v>2</v>
      </c>
      <c r="M42" s="11" t="s">
        <v>26</v>
      </c>
      <c r="N42" s="10" t="s">
        <v>2</v>
      </c>
      <c r="O42" s="11" t="s">
        <v>34</v>
      </c>
      <c r="P42" s="10" t="s">
        <v>2</v>
      </c>
      <c r="Q42" s="36" t="s">
        <v>61</v>
      </c>
      <c r="R42" s="11" t="s">
        <v>2</v>
      </c>
    </row>
    <row r="43" spans="1:18" s="107" customFormat="1" ht="15" customHeight="1" thickTop="1">
      <c r="A43" s="65" t="s">
        <v>23</v>
      </c>
      <c r="B43" s="115">
        <f aca="true" t="shared" si="19" ref="B43:B48">B4-B30</f>
        <v>419799052</v>
      </c>
      <c r="C43" s="20">
        <f aca="true" t="shared" si="20" ref="C43:C52">B43/B30</f>
        <v>0.018713704028209172</v>
      </c>
      <c r="D43" s="107">
        <v>2001</v>
      </c>
      <c r="E43" s="17">
        <v>16282</v>
      </c>
      <c r="H43" s="225">
        <v>2001</v>
      </c>
      <c r="I43" s="32">
        <v>0</v>
      </c>
      <c r="J43" s="21">
        <f aca="true" t="shared" si="21" ref="J43:J52">I43/B30</f>
        <v>0</v>
      </c>
      <c r="K43" s="32">
        <v>0</v>
      </c>
      <c r="L43" s="21">
        <f aca="true" t="shared" si="22" ref="L43:L52">K43/B30</f>
        <v>0</v>
      </c>
      <c r="M43" s="43">
        <v>21499139</v>
      </c>
      <c r="N43" s="21">
        <f aca="true" t="shared" si="23" ref="N43:N52">M43/B30</f>
        <v>0.0009583835937469647</v>
      </c>
      <c r="O43" s="35">
        <v>0</v>
      </c>
      <c r="P43" s="21">
        <f aca="true" t="shared" si="24" ref="P43:P52">O43/B30</f>
        <v>0</v>
      </c>
      <c r="Q43" s="48"/>
      <c r="R43" s="201"/>
    </row>
    <row r="44" spans="1:18" s="107" customFormat="1" ht="15" customHeight="1">
      <c r="A44" s="65" t="s">
        <v>21</v>
      </c>
      <c r="B44" s="115">
        <f t="shared" si="19"/>
        <v>160433774</v>
      </c>
      <c r="C44" s="20">
        <f t="shared" si="20"/>
        <v>0.007048864800620348</v>
      </c>
      <c r="D44" s="107">
        <v>2002</v>
      </c>
      <c r="E44" s="17">
        <v>12786</v>
      </c>
      <c r="H44" s="225">
        <v>2002</v>
      </c>
      <c r="I44" s="14">
        <v>0</v>
      </c>
      <c r="J44" s="21">
        <f t="shared" si="21"/>
        <v>0</v>
      </c>
      <c r="K44" s="14">
        <v>0</v>
      </c>
      <c r="L44" s="21">
        <f t="shared" si="22"/>
        <v>0</v>
      </c>
      <c r="M44" s="17">
        <v>10720451</v>
      </c>
      <c r="N44" s="21">
        <f t="shared" si="23"/>
        <v>0.0004710168427545388</v>
      </c>
      <c r="O44" s="17">
        <v>0</v>
      </c>
      <c r="P44" s="21">
        <f t="shared" si="24"/>
        <v>0</v>
      </c>
      <c r="Q44" s="17"/>
      <c r="R44" s="46"/>
    </row>
    <row r="45" spans="1:18" s="107" customFormat="1" ht="15" customHeight="1">
      <c r="A45" s="65" t="s">
        <v>22</v>
      </c>
      <c r="B45" s="115">
        <f t="shared" si="19"/>
        <v>78422417</v>
      </c>
      <c r="C45" s="20">
        <f t="shared" si="20"/>
        <v>0.0030994911192213214</v>
      </c>
      <c r="D45" s="107">
        <v>2003</v>
      </c>
      <c r="E45" s="17">
        <v>10185</v>
      </c>
      <c r="H45" s="225">
        <v>2003</v>
      </c>
      <c r="I45" s="14">
        <v>0</v>
      </c>
      <c r="J45" s="21">
        <f t="shared" si="21"/>
        <v>0</v>
      </c>
      <c r="K45" s="14">
        <v>0</v>
      </c>
      <c r="L45" s="21">
        <f t="shared" si="22"/>
        <v>0</v>
      </c>
      <c r="M45" s="17">
        <v>19326163</v>
      </c>
      <c r="N45" s="21">
        <f t="shared" si="23"/>
        <v>0.0007638284163968536</v>
      </c>
      <c r="O45" s="17">
        <v>0</v>
      </c>
      <c r="P45" s="21">
        <f t="shared" si="24"/>
        <v>0</v>
      </c>
      <c r="Q45" s="17"/>
      <c r="R45" s="46"/>
    </row>
    <row r="46" spans="1:18" s="107" customFormat="1" ht="15" customHeight="1">
      <c r="A46" s="65" t="s">
        <v>29</v>
      </c>
      <c r="B46" s="115">
        <f t="shared" si="19"/>
        <v>341002000</v>
      </c>
      <c r="C46" s="20">
        <f t="shared" si="20"/>
        <v>0.013537211810429491</v>
      </c>
      <c r="D46" s="107">
        <v>2004</v>
      </c>
      <c r="E46" s="17">
        <v>0</v>
      </c>
      <c r="H46" s="225">
        <v>2004</v>
      </c>
      <c r="I46" s="14">
        <v>7000</v>
      </c>
      <c r="J46" s="21">
        <f t="shared" si="21"/>
        <v>2.7788834866952814E-07</v>
      </c>
      <c r="K46" s="14">
        <v>522000</v>
      </c>
      <c r="L46" s="21">
        <f t="shared" si="22"/>
        <v>2.0722531143641956E-05</v>
      </c>
      <c r="M46" s="17">
        <v>18171000</v>
      </c>
      <c r="N46" s="21">
        <f t="shared" si="23"/>
        <v>0.0007213584548105709</v>
      </c>
      <c r="O46" s="17">
        <v>0</v>
      </c>
      <c r="P46" s="20">
        <f t="shared" si="24"/>
        <v>0</v>
      </c>
      <c r="Q46" s="17"/>
      <c r="R46" s="46"/>
    </row>
    <row r="47" spans="1:18" s="107" customFormat="1" ht="15" customHeight="1">
      <c r="A47" s="65" t="s">
        <v>42</v>
      </c>
      <c r="B47" s="115">
        <f t="shared" si="19"/>
        <v>276563000</v>
      </c>
      <c r="C47" s="20">
        <f t="shared" si="20"/>
        <v>0.010619034705044881</v>
      </c>
      <c r="D47" s="107">
        <v>2005</v>
      </c>
      <c r="E47" s="17">
        <v>0</v>
      </c>
      <c r="H47" s="225">
        <v>2005</v>
      </c>
      <c r="I47" s="14">
        <v>0</v>
      </c>
      <c r="J47" s="21">
        <f t="shared" si="21"/>
        <v>0</v>
      </c>
      <c r="K47" s="14">
        <v>986000</v>
      </c>
      <c r="L47" s="21">
        <f t="shared" si="22"/>
        <v>3.785889008715646E-05</v>
      </c>
      <c r="M47" s="17">
        <v>11985000</v>
      </c>
      <c r="N47" s="21">
        <f t="shared" si="23"/>
        <v>0.00046018133640422944</v>
      </c>
      <c r="O47" s="17">
        <v>0</v>
      </c>
      <c r="P47" s="20">
        <f t="shared" si="24"/>
        <v>0</v>
      </c>
      <c r="Q47" s="17"/>
      <c r="R47" s="46"/>
    </row>
    <row r="48" spans="1:18" s="107" customFormat="1" ht="15" customHeight="1">
      <c r="A48" s="65" t="s">
        <v>46</v>
      </c>
      <c r="B48" s="115">
        <f t="shared" si="19"/>
        <v>113610003</v>
      </c>
      <c r="C48" s="20">
        <f t="shared" si="20"/>
        <v>0.00405980570313512</v>
      </c>
      <c r="D48" s="107">
        <v>2006</v>
      </c>
      <c r="E48" s="17">
        <v>0</v>
      </c>
      <c r="H48" s="225">
        <v>2006</v>
      </c>
      <c r="I48" s="14">
        <v>0</v>
      </c>
      <c r="J48" s="21">
        <f t="shared" si="21"/>
        <v>0</v>
      </c>
      <c r="K48" s="14">
        <v>1426379</v>
      </c>
      <c r="L48" s="21">
        <f t="shared" si="22"/>
        <v>5.0971054010377676E-05</v>
      </c>
      <c r="M48" s="17">
        <v>107745417</v>
      </c>
      <c r="N48" s="21">
        <f t="shared" si="23"/>
        <v>0.003850237187506031</v>
      </c>
      <c r="O48" s="17">
        <v>0</v>
      </c>
      <c r="P48" s="20">
        <f t="shared" si="24"/>
        <v>0</v>
      </c>
      <c r="Q48" s="17"/>
      <c r="R48" s="46"/>
    </row>
    <row r="49" spans="1:18" s="107" customFormat="1" ht="15" customHeight="1">
      <c r="A49" s="65" t="s">
        <v>49</v>
      </c>
      <c r="B49" s="115">
        <v>-515465000</v>
      </c>
      <c r="C49" s="20">
        <f t="shared" si="20"/>
        <v>-0.016921972721897497</v>
      </c>
      <c r="D49" s="107">
        <v>2007</v>
      </c>
      <c r="E49" s="46">
        <v>0</v>
      </c>
      <c r="H49" s="225">
        <v>2007</v>
      </c>
      <c r="I49" s="17">
        <v>100000</v>
      </c>
      <c r="J49" s="21">
        <f t="shared" si="21"/>
        <v>3.2828558140509054E-06</v>
      </c>
      <c r="K49" s="17">
        <v>1499000</v>
      </c>
      <c r="L49" s="21">
        <f t="shared" si="22"/>
        <v>4.921000865262307E-05</v>
      </c>
      <c r="M49" s="17">
        <v>11960000</v>
      </c>
      <c r="N49" s="21">
        <f t="shared" si="23"/>
        <v>0.00039262955536048825</v>
      </c>
      <c r="O49" s="46">
        <v>0</v>
      </c>
      <c r="P49" s="20">
        <f t="shared" si="24"/>
        <v>0</v>
      </c>
      <c r="Q49" s="17"/>
      <c r="R49" s="46"/>
    </row>
    <row r="50" spans="1:18" s="107" customFormat="1" ht="15" customHeight="1">
      <c r="A50" s="65" t="s">
        <v>51</v>
      </c>
      <c r="B50" s="115">
        <f>B11-B37</f>
        <v>-760902508</v>
      </c>
      <c r="C50" s="20">
        <f t="shared" si="20"/>
        <v>-0.02506813694175525</v>
      </c>
      <c r="D50" s="107">
        <v>2008</v>
      </c>
      <c r="E50" s="46">
        <v>0</v>
      </c>
      <c r="H50" s="225">
        <v>2008</v>
      </c>
      <c r="I50" s="17">
        <v>162346</v>
      </c>
      <c r="J50" s="21">
        <f t="shared" si="21"/>
        <v>5.34853245607412E-06</v>
      </c>
      <c r="K50" s="17">
        <v>6024050</v>
      </c>
      <c r="L50" s="21">
        <f t="shared" si="22"/>
        <v>0.00019846394085479966</v>
      </c>
      <c r="M50" s="17">
        <v>89599681</v>
      </c>
      <c r="N50" s="21">
        <f t="shared" si="23"/>
        <v>0.002951885490756703</v>
      </c>
      <c r="O50" s="17">
        <v>0</v>
      </c>
      <c r="P50" s="20">
        <f t="shared" si="24"/>
        <v>0</v>
      </c>
      <c r="Q50" s="17">
        <v>515464803</v>
      </c>
      <c r="R50" s="20">
        <f>Q50/B37</f>
        <v>0.01698212600747387</v>
      </c>
    </row>
    <row r="51" spans="1:18" s="107" customFormat="1" ht="15" customHeight="1">
      <c r="A51" s="65" t="s">
        <v>58</v>
      </c>
      <c r="B51" s="115">
        <f>B12-B38</f>
        <v>-1175070629</v>
      </c>
      <c r="C51" s="20">
        <f t="shared" si="20"/>
        <v>-0.037406448899967984</v>
      </c>
      <c r="D51" s="107">
        <v>2009</v>
      </c>
      <c r="E51" s="46">
        <v>0</v>
      </c>
      <c r="H51" s="225">
        <v>2009</v>
      </c>
      <c r="I51" s="17">
        <v>0</v>
      </c>
      <c r="J51" s="21">
        <f t="shared" si="21"/>
        <v>0</v>
      </c>
      <c r="K51" s="17">
        <v>3486658</v>
      </c>
      <c r="L51" s="21">
        <f t="shared" si="22"/>
        <v>0.00011099204685224464</v>
      </c>
      <c r="M51" s="17">
        <v>29489229</v>
      </c>
      <c r="N51" s="21">
        <f t="shared" si="23"/>
        <v>0.0009387413066623027</v>
      </c>
      <c r="O51" s="17">
        <v>0</v>
      </c>
      <c r="P51" s="20">
        <f t="shared" si="24"/>
        <v>0</v>
      </c>
      <c r="Q51" s="17">
        <v>760902508</v>
      </c>
      <c r="R51" s="20">
        <f>Q51/B38</f>
        <v>0.024222085107838638</v>
      </c>
    </row>
    <row r="52" spans="1:18" s="107" customFormat="1" ht="15" customHeight="1">
      <c r="A52" s="65" t="s">
        <v>60</v>
      </c>
      <c r="B52" s="115">
        <f>B13-B39</f>
        <v>0</v>
      </c>
      <c r="C52" s="20">
        <f t="shared" si="20"/>
        <v>0</v>
      </c>
      <c r="D52" s="107">
        <v>2010</v>
      </c>
      <c r="E52" s="46">
        <v>0</v>
      </c>
      <c r="H52" s="225">
        <v>2010</v>
      </c>
      <c r="I52" s="17">
        <v>0</v>
      </c>
      <c r="J52" s="21">
        <f t="shared" si="21"/>
        <v>0</v>
      </c>
      <c r="K52" s="17">
        <v>6000000</v>
      </c>
      <c r="L52" s="21">
        <f t="shared" si="22"/>
        <v>0.00018487444775691525</v>
      </c>
      <c r="M52" s="17">
        <v>14660000</v>
      </c>
      <c r="N52" s="21">
        <f t="shared" si="23"/>
        <v>0.0004517099006860629</v>
      </c>
      <c r="O52" s="17">
        <v>222098000</v>
      </c>
      <c r="P52" s="20">
        <f t="shared" si="24"/>
        <v>0.006843374182985894</v>
      </c>
      <c r="Q52" s="17">
        <v>0</v>
      </c>
      <c r="R52" s="20">
        <f>Q52/B39</f>
        <v>0</v>
      </c>
    </row>
    <row r="53" spans="1:5" s="107" customFormat="1" ht="15" customHeight="1">
      <c r="A53" s="153"/>
      <c r="E53" s="23"/>
    </row>
    <row r="54" spans="1:8" s="107" customFormat="1" ht="15" customHeight="1">
      <c r="A54" s="237" t="s">
        <v>62</v>
      </c>
      <c r="B54" s="237"/>
      <c r="C54" s="237"/>
      <c r="F54" s="203" t="s">
        <v>73</v>
      </c>
      <c r="G54" s="203"/>
      <c r="H54" s="203"/>
    </row>
    <row r="55" spans="1:9" s="107" customFormat="1" ht="15" customHeight="1">
      <c r="A55" s="63" t="s">
        <v>63</v>
      </c>
      <c r="B55" s="63" t="s">
        <v>64</v>
      </c>
      <c r="C55" s="63" t="s">
        <v>65</v>
      </c>
      <c r="F55" s="63" t="s">
        <v>63</v>
      </c>
      <c r="G55" s="63" t="s">
        <v>64</v>
      </c>
      <c r="H55" s="63" t="s">
        <v>65</v>
      </c>
      <c r="I55" s="65" t="s">
        <v>74</v>
      </c>
    </row>
    <row r="56" spans="1:9" s="107" customFormat="1" ht="15" customHeight="1">
      <c r="A56" s="64" t="s">
        <v>66</v>
      </c>
      <c r="B56" s="47">
        <f aca="true" t="shared" si="25" ref="B56:B64">E31-E30</f>
        <v>-892931950</v>
      </c>
      <c r="C56" s="67">
        <f aca="true" t="shared" si="26" ref="C56:C64">B56/E30</f>
        <v>-0.0643341241393965</v>
      </c>
      <c r="F56" s="66" t="s">
        <v>21</v>
      </c>
      <c r="G56" s="47">
        <f aca="true" t="shared" si="27" ref="G56:G64">K31-K30</f>
        <v>-3052716</v>
      </c>
      <c r="H56" s="67">
        <f aca="true" t="shared" si="28" ref="H56:H64">G56/K30</f>
        <v>-0.014864650897734363</v>
      </c>
      <c r="I56" s="119">
        <f aca="true" t="shared" si="29" ref="I56:I64">K31-M5</f>
        <v>-88122199</v>
      </c>
    </row>
    <row r="57" spans="1:9" s="107" customFormat="1" ht="15" customHeight="1">
      <c r="A57" s="64" t="s">
        <v>67</v>
      </c>
      <c r="B57" s="47">
        <f t="shared" si="25"/>
        <v>2291416778</v>
      </c>
      <c r="C57" s="67">
        <f t="shared" si="26"/>
        <v>0.17644376970611653</v>
      </c>
      <c r="F57" s="66" t="s">
        <v>22</v>
      </c>
      <c r="G57" s="47">
        <f t="shared" si="27"/>
        <v>288925167</v>
      </c>
      <c r="H57" s="67">
        <f t="shared" si="28"/>
        <v>1.4280972445654994</v>
      </c>
      <c r="I57" s="119">
        <f t="shared" si="29"/>
        <v>-21462807</v>
      </c>
    </row>
    <row r="58" spans="1:9" s="107" customFormat="1" ht="15" customHeight="1">
      <c r="A58" s="64" t="s">
        <v>68</v>
      </c>
      <c r="B58" s="47">
        <f t="shared" si="25"/>
        <v>908934541</v>
      </c>
      <c r="C58" s="67">
        <f t="shared" si="26"/>
        <v>0.05949269909761931</v>
      </c>
      <c r="F58" s="66" t="s">
        <v>29</v>
      </c>
      <c r="G58" s="47">
        <f t="shared" si="27"/>
        <v>24161062</v>
      </c>
      <c r="H58" s="67">
        <f t="shared" si="28"/>
        <v>0.049183830814668004</v>
      </c>
      <c r="I58" s="119">
        <f t="shared" si="29"/>
        <v>8349000</v>
      </c>
    </row>
    <row r="59" spans="1:9" s="107" customFormat="1" ht="15" customHeight="1">
      <c r="A59" s="64" t="s">
        <v>69</v>
      </c>
      <c r="B59" s="47">
        <f t="shared" si="25"/>
        <v>1378131000</v>
      </c>
      <c r="C59" s="67">
        <f t="shared" si="26"/>
        <v>0.08513803034777248</v>
      </c>
      <c r="F59" s="66" t="s">
        <v>42</v>
      </c>
      <c r="G59" s="47">
        <f t="shared" si="27"/>
        <v>33902000</v>
      </c>
      <c r="H59" s="67">
        <f t="shared" si="28"/>
        <v>0.06577790885155442</v>
      </c>
      <c r="I59" s="119">
        <f t="shared" si="29"/>
        <v>47629000</v>
      </c>
    </row>
    <row r="60" spans="1:9" s="107" customFormat="1" ht="15" customHeight="1">
      <c r="A60" s="64" t="s">
        <v>70</v>
      </c>
      <c r="B60" s="47">
        <f t="shared" si="25"/>
        <v>793994824</v>
      </c>
      <c r="C60" s="67">
        <f t="shared" si="26"/>
        <v>0.04520284647709547</v>
      </c>
      <c r="F60" s="66" t="s">
        <v>46</v>
      </c>
      <c r="G60" s="47">
        <f t="shared" si="27"/>
        <v>1110007864</v>
      </c>
      <c r="H60" s="67">
        <f t="shared" si="28"/>
        <v>2.020756966555799</v>
      </c>
      <c r="I60" s="119">
        <f t="shared" si="29"/>
        <v>26015855</v>
      </c>
    </row>
    <row r="61" spans="1:9" s="107" customFormat="1" ht="15" customHeight="1">
      <c r="A61" s="64" t="s">
        <v>71</v>
      </c>
      <c r="B61" s="47">
        <f t="shared" si="25"/>
        <v>1386898176</v>
      </c>
      <c r="C61" s="67">
        <f t="shared" si="26"/>
        <v>0.07554263086613631</v>
      </c>
      <c r="F61" s="66" t="s">
        <v>49</v>
      </c>
      <c r="G61" s="47">
        <f t="shared" si="27"/>
        <v>1282909136</v>
      </c>
      <c r="H61" s="67">
        <f t="shared" si="28"/>
        <v>0.7731577993212007</v>
      </c>
      <c r="I61" s="119">
        <f t="shared" si="29"/>
        <v>920000</v>
      </c>
    </row>
    <row r="62" spans="1:9" s="107" customFormat="1" ht="15" customHeight="1">
      <c r="A62" s="64" t="s">
        <v>72</v>
      </c>
      <c r="B62" s="47">
        <f t="shared" si="25"/>
        <v>729341567</v>
      </c>
      <c r="C62" s="67">
        <f t="shared" si="26"/>
        <v>0.036936085374873064</v>
      </c>
      <c r="F62" s="66" t="s">
        <v>51</v>
      </c>
      <c r="G62" s="47">
        <f t="shared" si="27"/>
        <v>397913409</v>
      </c>
      <c r="H62" s="67">
        <f t="shared" si="28"/>
        <v>0.135242574994392</v>
      </c>
      <c r="I62" s="119">
        <f t="shared" si="29"/>
        <v>6059600</v>
      </c>
    </row>
    <row r="63" spans="1:9" s="107" customFormat="1" ht="15" customHeight="1">
      <c r="A63" s="64" t="s">
        <v>82</v>
      </c>
      <c r="B63" s="47">
        <f t="shared" si="25"/>
        <v>858613649</v>
      </c>
      <c r="C63" s="67">
        <f t="shared" si="26"/>
        <v>0.04193394288915468</v>
      </c>
      <c r="F63" s="66" t="s">
        <v>58</v>
      </c>
      <c r="G63" s="47">
        <f t="shared" si="27"/>
        <v>293849307</v>
      </c>
      <c r="H63" s="67">
        <f t="shared" si="28"/>
        <v>0.08797532044924376</v>
      </c>
      <c r="I63" s="119">
        <f t="shared" si="29"/>
        <v>108277235</v>
      </c>
    </row>
    <row r="64" spans="1:9" s="107" customFormat="1" ht="15" customHeight="1">
      <c r="A64" s="64" t="s">
        <v>81</v>
      </c>
      <c r="B64" s="47">
        <f t="shared" si="25"/>
        <v>1175943784</v>
      </c>
      <c r="C64" s="67">
        <f t="shared" si="26"/>
        <v>0.05512064438054679</v>
      </c>
      <c r="F64" s="66" t="s">
        <v>60</v>
      </c>
      <c r="G64" s="47">
        <f t="shared" si="27"/>
        <v>471710284</v>
      </c>
      <c r="H64" s="67">
        <f t="shared" si="28"/>
        <v>0.1298053185347071</v>
      </c>
      <c r="I64" s="119">
        <f t="shared" si="29"/>
        <v>456000</v>
      </c>
    </row>
    <row r="65" ht="15" customHeight="1"/>
  </sheetData>
  <sheetProtection/>
  <mergeCells count="6">
    <mergeCell ref="A54:C54"/>
    <mergeCell ref="A28:A29"/>
    <mergeCell ref="B2:P2"/>
    <mergeCell ref="O14:P14"/>
    <mergeCell ref="B28:R28"/>
    <mergeCell ref="Q40:R40"/>
  </mergeCells>
  <printOptions/>
  <pageMargins left="0.7874015748031497" right="0.2755905511811024" top="0.5118110236220472" bottom="0.4330708661417323" header="0.3937007874015748" footer="0.31496062992125984"/>
  <pageSetup fitToHeight="1" fitToWidth="1" horizontalDpi="600" verticalDpi="600" orientation="landscape" paperSize="8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B1">
      <selection activeCell="E14" sqref="E14"/>
    </sheetView>
  </sheetViews>
  <sheetFormatPr defaultColWidth="9.00390625" defaultRowHeight="13.5"/>
  <cols>
    <col min="1" max="1" width="16.50390625" style="178" customWidth="1"/>
    <col min="2" max="2" width="16.1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36" customHeight="1">
      <c r="B1" s="121" t="s">
        <v>138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146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5804137000</v>
      </c>
      <c r="C4" s="22">
        <v>1877202000</v>
      </c>
      <c r="D4" s="74">
        <f aca="true" t="shared" si="0" ref="D4:D13">C4/B4</f>
        <v>0.3234248261197143</v>
      </c>
      <c r="E4" s="75">
        <v>0</v>
      </c>
      <c r="F4" s="80">
        <f aca="true" t="shared" si="1" ref="F4:F13">E4/B4</f>
        <v>0</v>
      </c>
      <c r="G4" s="69">
        <v>2247144000</v>
      </c>
      <c r="H4" s="74">
        <f aca="true" t="shared" si="2" ref="H4:H13">G4/B4</f>
        <v>0.3871624670472113</v>
      </c>
      <c r="I4" s="69">
        <v>913927000</v>
      </c>
      <c r="J4" s="71">
        <f aca="true" t="shared" si="3" ref="J4:J13">I4/B4</f>
        <v>0.15746130733991978</v>
      </c>
      <c r="K4" s="24">
        <v>34995000</v>
      </c>
      <c r="L4" s="71">
        <f aca="true" t="shared" si="4" ref="L4:L13">K4/B4</f>
        <v>0.006029320121148071</v>
      </c>
      <c r="M4" s="24">
        <v>86089000</v>
      </c>
      <c r="N4" s="71">
        <f aca="true" t="shared" si="5" ref="N4:N13">M4/B4</f>
        <v>0.014832351476197065</v>
      </c>
      <c r="O4" s="24"/>
      <c r="P4" s="71"/>
    </row>
    <row r="5" spans="1:16" s="105" customFormat="1" ht="15" customHeight="1">
      <c r="A5" s="149" t="s">
        <v>10</v>
      </c>
      <c r="B5" s="13">
        <v>5769588000</v>
      </c>
      <c r="C5" s="88">
        <v>1967695000</v>
      </c>
      <c r="D5" s="74">
        <f t="shared" si="0"/>
        <v>0.3410460157640372</v>
      </c>
      <c r="E5" s="18">
        <v>0</v>
      </c>
      <c r="F5" s="80">
        <f t="shared" si="1"/>
        <v>0</v>
      </c>
      <c r="G5" s="81">
        <v>2184929000</v>
      </c>
      <c r="H5" s="74">
        <f t="shared" si="2"/>
        <v>0.3786975777126547</v>
      </c>
      <c r="I5" s="81">
        <v>775109000</v>
      </c>
      <c r="J5" s="71">
        <f t="shared" si="3"/>
        <v>0.13434390809187763</v>
      </c>
      <c r="K5" s="73">
        <v>27668000</v>
      </c>
      <c r="L5" s="71">
        <f t="shared" si="4"/>
        <v>0.004795489729942589</v>
      </c>
      <c r="M5" s="73">
        <v>64869000</v>
      </c>
      <c r="N5" s="71">
        <f t="shared" si="5"/>
        <v>0.011243263817104445</v>
      </c>
      <c r="O5" s="73"/>
      <c r="P5" s="71"/>
    </row>
    <row r="6" spans="1:16" s="105" customFormat="1" ht="15" customHeight="1">
      <c r="A6" s="149" t="s">
        <v>11</v>
      </c>
      <c r="B6" s="13">
        <v>6394080000</v>
      </c>
      <c r="C6" s="88">
        <v>2004045000</v>
      </c>
      <c r="D6" s="74">
        <f t="shared" si="0"/>
        <v>0.31342194655055927</v>
      </c>
      <c r="E6" s="18">
        <v>0</v>
      </c>
      <c r="F6" s="80">
        <f t="shared" si="1"/>
        <v>0</v>
      </c>
      <c r="G6" s="81">
        <v>2337425000</v>
      </c>
      <c r="H6" s="74">
        <f t="shared" si="2"/>
        <v>0.36556079998999075</v>
      </c>
      <c r="I6" s="81">
        <v>1101521000</v>
      </c>
      <c r="J6" s="71">
        <f t="shared" si="3"/>
        <v>0.17227200785726798</v>
      </c>
      <c r="K6" s="73">
        <v>58940000</v>
      </c>
      <c r="L6" s="71">
        <f t="shared" si="4"/>
        <v>0.009217901558942022</v>
      </c>
      <c r="M6" s="73">
        <v>114485000</v>
      </c>
      <c r="N6" s="71">
        <f t="shared" si="5"/>
        <v>0.017904843229987737</v>
      </c>
      <c r="O6" s="73"/>
      <c r="P6" s="71"/>
    </row>
    <row r="7" spans="1:16" s="105" customFormat="1" ht="15" customHeight="1">
      <c r="A7" s="149" t="s">
        <v>41</v>
      </c>
      <c r="B7" s="13">
        <v>6650538841</v>
      </c>
      <c r="C7" s="88">
        <v>2028777375</v>
      </c>
      <c r="D7" s="74">
        <f t="shared" si="0"/>
        <v>0.3050545863280674</v>
      </c>
      <c r="E7" s="18">
        <v>0</v>
      </c>
      <c r="F7" s="80">
        <f t="shared" si="1"/>
        <v>0</v>
      </c>
      <c r="G7" s="81">
        <v>2402694667</v>
      </c>
      <c r="H7" s="74">
        <f t="shared" si="2"/>
        <v>0.3612781948114631</v>
      </c>
      <c r="I7" s="81">
        <v>1246135445</v>
      </c>
      <c r="J7" s="71">
        <f t="shared" si="3"/>
        <v>0.1873736060780041</v>
      </c>
      <c r="K7" s="73">
        <v>59149494</v>
      </c>
      <c r="L7" s="71">
        <f t="shared" si="4"/>
        <v>0.008893940087282622</v>
      </c>
      <c r="M7" s="73">
        <v>141871818</v>
      </c>
      <c r="N7" s="71">
        <f t="shared" si="5"/>
        <v>0.021332379434486185</v>
      </c>
      <c r="O7" s="73"/>
      <c r="P7" s="71"/>
    </row>
    <row r="8" spans="1:16" s="105" customFormat="1" ht="15" customHeight="1">
      <c r="A8" s="149" t="s">
        <v>45</v>
      </c>
      <c r="B8" s="13">
        <v>6862832622</v>
      </c>
      <c r="C8" s="88">
        <v>2133031204</v>
      </c>
      <c r="D8" s="74">
        <f t="shared" si="0"/>
        <v>0.31080915439525636</v>
      </c>
      <c r="E8" s="18">
        <v>0</v>
      </c>
      <c r="F8" s="80">
        <f t="shared" si="1"/>
        <v>0</v>
      </c>
      <c r="G8" s="81">
        <v>2118529190</v>
      </c>
      <c r="H8" s="74">
        <f t="shared" si="2"/>
        <v>0.3086960307335323</v>
      </c>
      <c r="I8" s="81">
        <v>1420638805</v>
      </c>
      <c r="J8" s="71">
        <f t="shared" si="3"/>
        <v>0.20700472869553835</v>
      </c>
      <c r="K8" s="73">
        <v>269483811</v>
      </c>
      <c r="L8" s="71">
        <f t="shared" si="4"/>
        <v>0.03926714023829212</v>
      </c>
      <c r="M8" s="73">
        <v>160674788</v>
      </c>
      <c r="N8" s="71">
        <f t="shared" si="5"/>
        <v>0.02341231337697631</v>
      </c>
      <c r="O8" s="73"/>
      <c r="P8" s="71"/>
    </row>
    <row r="9" spans="1:16" s="105" customFormat="1" ht="15" customHeight="1">
      <c r="A9" s="149" t="s">
        <v>48</v>
      </c>
      <c r="B9" s="13">
        <f>C9+E9+G9+I9+K9+M9+O9+I22+K22+M22+O22</f>
        <v>6851000000</v>
      </c>
      <c r="C9" s="88">
        <v>2299702513</v>
      </c>
      <c r="D9" s="74">
        <f t="shared" si="0"/>
        <v>0.33567399109619034</v>
      </c>
      <c r="E9" s="18">
        <v>0</v>
      </c>
      <c r="F9" s="80">
        <f t="shared" si="1"/>
        <v>0</v>
      </c>
      <c r="G9" s="81">
        <v>1968692624</v>
      </c>
      <c r="H9" s="74">
        <f t="shared" si="2"/>
        <v>0.28735843292949936</v>
      </c>
      <c r="I9" s="81">
        <v>1420638805</v>
      </c>
      <c r="J9" s="71">
        <f t="shared" si="3"/>
        <v>0.2073622544154138</v>
      </c>
      <c r="K9" s="73">
        <v>262125238</v>
      </c>
      <c r="L9" s="71">
        <f t="shared" si="4"/>
        <v>0.038260872573346955</v>
      </c>
      <c r="M9" s="73">
        <v>160674788</v>
      </c>
      <c r="N9" s="71">
        <f t="shared" si="5"/>
        <v>0.02345274967158079</v>
      </c>
      <c r="O9" s="73"/>
      <c r="P9" s="71"/>
    </row>
    <row r="10" spans="1:16" s="105" customFormat="1" ht="15" customHeight="1">
      <c r="A10" s="149" t="s">
        <v>59</v>
      </c>
      <c r="B10" s="13">
        <f>C10+E10+G10+I10+K10+M10+O10+I23+K23+M23+O23</f>
        <v>7998371966</v>
      </c>
      <c r="C10" s="88">
        <v>2254359749</v>
      </c>
      <c r="D10" s="74">
        <f t="shared" si="0"/>
        <v>0.28185232677137034</v>
      </c>
      <c r="E10" s="18">
        <v>0</v>
      </c>
      <c r="F10" s="80">
        <f t="shared" si="1"/>
        <v>0</v>
      </c>
      <c r="G10" s="81">
        <v>2040959347</v>
      </c>
      <c r="H10" s="74">
        <f t="shared" si="2"/>
        <v>0.2551718469303307</v>
      </c>
      <c r="I10" s="81">
        <v>1823205385</v>
      </c>
      <c r="J10" s="71">
        <f t="shared" si="3"/>
        <v>0.2279470613207538</v>
      </c>
      <c r="K10" s="73">
        <v>411098890</v>
      </c>
      <c r="L10" s="71">
        <f t="shared" si="4"/>
        <v>0.05139782092499898</v>
      </c>
      <c r="M10" s="73">
        <v>661834555</v>
      </c>
      <c r="N10" s="71">
        <f t="shared" si="5"/>
        <v>0.08274615856994015</v>
      </c>
      <c r="O10" s="73"/>
      <c r="P10" s="71"/>
    </row>
    <row r="11" spans="1:16" s="105" customFormat="1" ht="15" customHeight="1">
      <c r="A11" s="149" t="s">
        <v>57</v>
      </c>
      <c r="B11" s="13">
        <f>C11+E11+G11+I11+K11+M11+O11+I24+K24+M24+O24</f>
        <v>7792522728</v>
      </c>
      <c r="C11" s="88">
        <v>1899899552</v>
      </c>
      <c r="D11" s="74">
        <f t="shared" si="0"/>
        <v>0.2438105884726269</v>
      </c>
      <c r="E11" s="18">
        <v>0</v>
      </c>
      <c r="F11" s="80">
        <f t="shared" si="1"/>
        <v>0</v>
      </c>
      <c r="G11" s="81">
        <v>1940586074</v>
      </c>
      <c r="H11" s="74">
        <f t="shared" si="2"/>
        <v>0.24903181443759018</v>
      </c>
      <c r="I11" s="81">
        <v>611739061</v>
      </c>
      <c r="J11" s="71">
        <f t="shared" si="3"/>
        <v>0.07850333997768226</v>
      </c>
      <c r="K11" s="73">
        <v>397587922</v>
      </c>
      <c r="L11" s="71">
        <f t="shared" si="4"/>
        <v>0.051021721190673185</v>
      </c>
      <c r="M11" s="73">
        <v>793504303</v>
      </c>
      <c r="N11" s="71">
        <f t="shared" si="5"/>
        <v>0.1018289366226408</v>
      </c>
      <c r="O11" s="73">
        <v>1322683777</v>
      </c>
      <c r="P11" s="71">
        <f>O11/B11</f>
        <v>0.16973755780619648</v>
      </c>
    </row>
    <row r="12" spans="1:16" s="105" customFormat="1" ht="15" customHeight="1">
      <c r="A12" s="149" t="s">
        <v>80</v>
      </c>
      <c r="B12" s="13">
        <f>C12+E12+G12+I12+K12+M12+O12+I25+K25+M25+O25</f>
        <v>8162925799</v>
      </c>
      <c r="C12" s="88">
        <v>1875909483</v>
      </c>
      <c r="D12" s="74">
        <f t="shared" si="0"/>
        <v>0.2298084693149861</v>
      </c>
      <c r="E12" s="18">
        <v>0</v>
      </c>
      <c r="F12" s="80">
        <f t="shared" si="1"/>
        <v>0</v>
      </c>
      <c r="G12" s="81">
        <v>2202108019</v>
      </c>
      <c r="H12" s="74">
        <f t="shared" si="2"/>
        <v>0.2697694519371681</v>
      </c>
      <c r="I12" s="81">
        <v>430482000</v>
      </c>
      <c r="J12" s="71">
        <f t="shared" si="3"/>
        <v>0.05273623828024215</v>
      </c>
      <c r="K12" s="73">
        <v>422130281</v>
      </c>
      <c r="L12" s="71">
        <f t="shared" si="4"/>
        <v>0.051713110151229494</v>
      </c>
      <c r="M12" s="73">
        <v>911243373</v>
      </c>
      <c r="N12" s="71">
        <f t="shared" si="5"/>
        <v>0.11163195592340579</v>
      </c>
      <c r="O12" s="73">
        <v>1567730669</v>
      </c>
      <c r="P12" s="71">
        <f>O12/B12</f>
        <v>0.1920549944472183</v>
      </c>
    </row>
    <row r="13" spans="1:16" s="105" customFormat="1" ht="15" customHeight="1">
      <c r="A13" s="149" t="s">
        <v>79</v>
      </c>
      <c r="B13" s="13">
        <f>C13+E13+G13+I13+K13+M13+O13+I26+K26+M26+O26</f>
        <v>8932966000</v>
      </c>
      <c r="C13" s="88">
        <v>2429247000</v>
      </c>
      <c r="D13" s="74">
        <f t="shared" si="0"/>
        <v>0.2719418164134958</v>
      </c>
      <c r="E13" s="18">
        <v>0</v>
      </c>
      <c r="F13" s="80">
        <f t="shared" si="1"/>
        <v>0</v>
      </c>
      <c r="G13" s="81">
        <v>2340674000</v>
      </c>
      <c r="H13" s="74">
        <f t="shared" si="2"/>
        <v>0.2620265206427518</v>
      </c>
      <c r="I13" s="81">
        <v>207461000</v>
      </c>
      <c r="J13" s="71">
        <f t="shared" si="3"/>
        <v>0.02322420123394626</v>
      </c>
      <c r="K13" s="73">
        <v>452505000</v>
      </c>
      <c r="L13" s="71">
        <f t="shared" si="4"/>
        <v>0.05065562770528848</v>
      </c>
      <c r="M13" s="73">
        <v>954637000</v>
      </c>
      <c r="N13" s="71">
        <f t="shared" si="5"/>
        <v>0.10686674504302378</v>
      </c>
      <c r="O13" s="73">
        <v>1801426000</v>
      </c>
      <c r="P13" s="71">
        <f>O13/B13</f>
        <v>0.20166045633667473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24"/>
      <c r="H15" s="62"/>
      <c r="I15" s="30"/>
      <c r="J15" s="5"/>
      <c r="K15" s="8"/>
      <c r="L15" s="8"/>
      <c r="M15" s="5"/>
      <c r="N15" s="5"/>
      <c r="O15" s="8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E16" s="182"/>
      <c r="H16" s="183"/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E17" s="24"/>
      <c r="H17" s="163">
        <v>2001</v>
      </c>
      <c r="I17" s="69">
        <v>0</v>
      </c>
      <c r="J17" s="70">
        <f aca="true" t="shared" si="6" ref="J17:J26">I17/B4</f>
        <v>0</v>
      </c>
      <c r="K17" s="24">
        <v>625526000</v>
      </c>
      <c r="L17" s="71">
        <f aca="true" t="shared" si="7" ref="L17:L26">K17/B4</f>
        <v>0.10777243886558846</v>
      </c>
      <c r="M17" s="24">
        <v>0</v>
      </c>
      <c r="N17" s="71">
        <f aca="true" t="shared" si="8" ref="N17:N26">M17/B4</f>
        <v>0</v>
      </c>
      <c r="O17" s="24">
        <v>19254000</v>
      </c>
      <c r="P17" s="71">
        <f aca="true" t="shared" si="9" ref="P17:P26">O17/B4</f>
        <v>0.0033172890302210303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E18" s="24"/>
      <c r="H18" s="163">
        <v>2002</v>
      </c>
      <c r="I18" s="61">
        <v>0</v>
      </c>
      <c r="J18" s="72">
        <f t="shared" si="6"/>
        <v>0</v>
      </c>
      <c r="K18" s="73">
        <v>705840000</v>
      </c>
      <c r="L18" s="71">
        <f t="shared" si="7"/>
        <v>0.12233802482950255</v>
      </c>
      <c r="M18" s="73">
        <v>0</v>
      </c>
      <c r="N18" s="71">
        <f t="shared" si="8"/>
        <v>0</v>
      </c>
      <c r="O18" s="73">
        <v>13478000</v>
      </c>
      <c r="P18" s="71">
        <f t="shared" si="9"/>
        <v>0.0023360420189448535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E19" s="24"/>
      <c r="H19" s="163">
        <v>2003</v>
      </c>
      <c r="I19" s="61">
        <v>0</v>
      </c>
      <c r="J19" s="72">
        <f t="shared" si="6"/>
        <v>0</v>
      </c>
      <c r="K19" s="73">
        <v>762911000</v>
      </c>
      <c r="L19" s="71">
        <f t="shared" si="7"/>
        <v>0.11931521031954558</v>
      </c>
      <c r="M19" s="73">
        <v>0</v>
      </c>
      <c r="N19" s="71">
        <f t="shared" si="8"/>
        <v>0</v>
      </c>
      <c r="O19" s="73">
        <v>14773000</v>
      </c>
      <c r="P19" s="71">
        <f t="shared" si="9"/>
        <v>0.0023104183870079824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E20" s="24"/>
      <c r="H20" s="163">
        <v>2004</v>
      </c>
      <c r="I20" s="61">
        <v>0</v>
      </c>
      <c r="J20" s="72">
        <f t="shared" si="6"/>
        <v>0</v>
      </c>
      <c r="K20" s="73">
        <v>763294641</v>
      </c>
      <c r="L20" s="71">
        <f t="shared" si="7"/>
        <v>0.11477184920631606</v>
      </c>
      <c r="M20" s="73">
        <v>0</v>
      </c>
      <c r="N20" s="71">
        <f t="shared" si="8"/>
        <v>0</v>
      </c>
      <c r="O20" s="73">
        <v>8615401</v>
      </c>
      <c r="P20" s="71">
        <f t="shared" si="9"/>
        <v>0.0012954440543804953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H21" s="163">
        <v>2005</v>
      </c>
      <c r="I21" s="61">
        <v>0</v>
      </c>
      <c r="J21" s="72">
        <f t="shared" si="6"/>
        <v>0</v>
      </c>
      <c r="K21" s="73">
        <v>757110013</v>
      </c>
      <c r="L21" s="71">
        <f t="shared" si="7"/>
        <v>0.11032033778194628</v>
      </c>
      <c r="M21" s="73">
        <v>0</v>
      </c>
      <c r="N21" s="71">
        <f t="shared" si="8"/>
        <v>0</v>
      </c>
      <c r="O21" s="73">
        <v>3364811</v>
      </c>
      <c r="P21" s="71">
        <f t="shared" si="9"/>
        <v>0.0004902947784583169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H22" s="163">
        <v>2006</v>
      </c>
      <c r="I22" s="61">
        <v>0</v>
      </c>
      <c r="J22" s="72">
        <f t="shared" si="6"/>
        <v>0</v>
      </c>
      <c r="K22" s="73">
        <v>735801221</v>
      </c>
      <c r="L22" s="71">
        <f t="shared" si="7"/>
        <v>0.10740055772879871</v>
      </c>
      <c r="M22" s="73">
        <v>0</v>
      </c>
      <c r="N22" s="71">
        <f t="shared" si="8"/>
        <v>0</v>
      </c>
      <c r="O22" s="73">
        <v>3364811</v>
      </c>
      <c r="P22" s="71">
        <f t="shared" si="9"/>
        <v>0.0004911415851700482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H23" s="163">
        <v>2007</v>
      </c>
      <c r="I23" s="61">
        <v>0</v>
      </c>
      <c r="J23" s="72">
        <f t="shared" si="6"/>
        <v>0</v>
      </c>
      <c r="K23" s="73">
        <v>803093946</v>
      </c>
      <c r="L23" s="71">
        <f t="shared" si="7"/>
        <v>0.1004071765371558</v>
      </c>
      <c r="M23" s="73">
        <v>0</v>
      </c>
      <c r="N23" s="71">
        <f t="shared" si="8"/>
        <v>0</v>
      </c>
      <c r="O23" s="73">
        <v>3820094</v>
      </c>
      <c r="P23" s="71">
        <f t="shared" si="9"/>
        <v>0.00047760894545023717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H24" s="163">
        <v>2008</v>
      </c>
      <c r="I24" s="61">
        <v>0</v>
      </c>
      <c r="J24" s="72">
        <f t="shared" si="6"/>
        <v>0</v>
      </c>
      <c r="K24" s="73">
        <v>799445688</v>
      </c>
      <c r="L24" s="71">
        <f t="shared" si="7"/>
        <v>0.10259138354867305</v>
      </c>
      <c r="M24" s="73">
        <v>0</v>
      </c>
      <c r="N24" s="71">
        <f t="shared" si="8"/>
        <v>0</v>
      </c>
      <c r="O24" s="73">
        <v>27076351</v>
      </c>
      <c r="P24" s="71">
        <f t="shared" si="9"/>
        <v>0.003474657943917132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H25" s="163">
        <v>2009</v>
      </c>
      <c r="I25" s="61">
        <v>0</v>
      </c>
      <c r="J25" s="72">
        <f t="shared" si="6"/>
        <v>0</v>
      </c>
      <c r="K25" s="73">
        <v>737753208</v>
      </c>
      <c r="L25" s="71">
        <f t="shared" si="7"/>
        <v>0.09037852678881125</v>
      </c>
      <c r="M25" s="73">
        <v>0</v>
      </c>
      <c r="N25" s="71">
        <f t="shared" si="8"/>
        <v>0</v>
      </c>
      <c r="O25" s="73">
        <v>15568766</v>
      </c>
      <c r="P25" s="71">
        <f t="shared" si="9"/>
        <v>0.001907253156938809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H26" s="163">
        <v>2010</v>
      </c>
      <c r="I26" s="61">
        <v>0</v>
      </c>
      <c r="J26" s="72">
        <f t="shared" si="6"/>
        <v>0</v>
      </c>
      <c r="K26" s="73">
        <v>736736000</v>
      </c>
      <c r="L26" s="71">
        <f t="shared" si="7"/>
        <v>0.08247383903621709</v>
      </c>
      <c r="M26" s="73">
        <v>0</v>
      </c>
      <c r="N26" s="71">
        <f t="shared" si="8"/>
        <v>0</v>
      </c>
      <c r="O26" s="73">
        <v>10280000</v>
      </c>
      <c r="P26" s="71">
        <f t="shared" si="9"/>
        <v>0.0011507935886020389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6061592000</v>
      </c>
      <c r="C30" s="22">
        <v>141176000</v>
      </c>
      <c r="D30" s="71">
        <f aca="true" t="shared" si="10" ref="D30:D39">C30/B30</f>
        <v>0.02329025114194423</v>
      </c>
      <c r="E30" s="24">
        <v>3732856000</v>
      </c>
      <c r="F30" s="60">
        <f aca="true" t="shared" si="11" ref="F30:F39">E30/B30</f>
        <v>0.6158210582302471</v>
      </c>
      <c r="G30" s="24">
        <v>1806502000</v>
      </c>
      <c r="H30" s="60">
        <f aca="true" t="shared" si="12" ref="H30:H39">G30/B30</f>
        <v>0.2980243473991651</v>
      </c>
      <c r="I30" s="24">
        <v>258395000</v>
      </c>
      <c r="J30" s="71">
        <f aca="true" t="shared" si="13" ref="J30:J39">I30/B30</f>
        <v>0.042628240237878104</v>
      </c>
      <c r="K30" s="24">
        <v>48256000</v>
      </c>
      <c r="L30" s="71">
        <f aca="true" t="shared" si="14" ref="L30:L39">K30/B30</f>
        <v>0.007960944913481476</v>
      </c>
      <c r="M30" s="24">
        <v>15943000</v>
      </c>
      <c r="N30" s="71">
        <f aca="true" t="shared" si="15" ref="N30:N39">M30/B30</f>
        <v>0.0026301671244122007</v>
      </c>
      <c r="O30" s="24"/>
      <c r="P30" s="71"/>
    </row>
    <row r="31" spans="1:16" s="105" customFormat="1" ht="15" customHeight="1">
      <c r="A31" s="149" t="s">
        <v>10</v>
      </c>
      <c r="B31" s="73">
        <v>6178342000</v>
      </c>
      <c r="C31" s="88">
        <v>138146000</v>
      </c>
      <c r="D31" s="71">
        <f t="shared" si="10"/>
        <v>0.022359720455746867</v>
      </c>
      <c r="E31" s="73">
        <v>3325573000</v>
      </c>
      <c r="F31" s="60">
        <f t="shared" si="11"/>
        <v>0.5382630161943123</v>
      </c>
      <c r="G31" s="73">
        <v>2100326000</v>
      </c>
      <c r="H31" s="60">
        <f t="shared" si="12"/>
        <v>0.3399497794068376</v>
      </c>
      <c r="I31" s="73">
        <v>267880000</v>
      </c>
      <c r="J31" s="71">
        <f t="shared" si="13"/>
        <v>0.04335791058507282</v>
      </c>
      <c r="K31" s="73">
        <v>46556000</v>
      </c>
      <c r="L31" s="71">
        <f t="shared" si="14"/>
        <v>0.0075353549544521815</v>
      </c>
      <c r="M31" s="73">
        <v>13412000</v>
      </c>
      <c r="N31" s="71">
        <f t="shared" si="15"/>
        <v>0.0021708089322345706</v>
      </c>
      <c r="O31" s="73"/>
      <c r="P31" s="71"/>
    </row>
    <row r="32" spans="1:16" s="105" customFormat="1" ht="15" customHeight="1">
      <c r="A32" s="149" t="s">
        <v>11</v>
      </c>
      <c r="B32" s="73">
        <v>6981458000</v>
      </c>
      <c r="C32" s="88">
        <v>143497000</v>
      </c>
      <c r="D32" s="71">
        <f t="shared" si="10"/>
        <v>0.020554016080881674</v>
      </c>
      <c r="E32" s="73">
        <v>3916616000</v>
      </c>
      <c r="F32" s="60">
        <f t="shared" si="11"/>
        <v>0.561002587138675</v>
      </c>
      <c r="G32" s="73">
        <v>2048616000</v>
      </c>
      <c r="H32" s="80">
        <f t="shared" si="12"/>
        <v>0.2934367004714488</v>
      </c>
      <c r="I32" s="81">
        <v>321450000</v>
      </c>
      <c r="J32" s="71">
        <f t="shared" si="13"/>
        <v>0.046043390936391794</v>
      </c>
      <c r="K32" s="73">
        <v>118449000</v>
      </c>
      <c r="L32" s="71">
        <f t="shared" si="14"/>
        <v>0.016966226825399507</v>
      </c>
      <c r="M32" s="73">
        <v>14715000</v>
      </c>
      <c r="N32" s="71">
        <f t="shared" si="15"/>
        <v>0.002107725922006549</v>
      </c>
      <c r="O32" s="73"/>
      <c r="P32" s="71"/>
    </row>
    <row r="33" spans="1:16" s="105" customFormat="1" ht="15" customHeight="1">
      <c r="A33" s="149" t="s">
        <v>41</v>
      </c>
      <c r="B33" s="73">
        <v>7395831303</v>
      </c>
      <c r="C33" s="88">
        <v>162180541</v>
      </c>
      <c r="D33" s="71">
        <f t="shared" si="10"/>
        <v>0.021928642549514897</v>
      </c>
      <c r="E33" s="73">
        <v>4365679447</v>
      </c>
      <c r="F33" s="80">
        <f t="shared" si="11"/>
        <v>0.5902892140372553</v>
      </c>
      <c r="G33" s="81">
        <v>1758815981</v>
      </c>
      <c r="H33" s="80">
        <f t="shared" si="12"/>
        <v>0.2378118035610905</v>
      </c>
      <c r="I33" s="81">
        <v>375589367</v>
      </c>
      <c r="J33" s="71">
        <f t="shared" si="13"/>
        <v>0.05078392835267189</v>
      </c>
      <c r="K33" s="73">
        <v>124713184</v>
      </c>
      <c r="L33" s="71">
        <f t="shared" si="14"/>
        <v>0.016862632324970973</v>
      </c>
      <c r="M33" s="73">
        <v>15471227</v>
      </c>
      <c r="N33" s="71">
        <f t="shared" si="15"/>
        <v>0.0020918847883569687</v>
      </c>
      <c r="O33" s="73"/>
      <c r="P33" s="71"/>
    </row>
    <row r="34" spans="1:16" s="105" customFormat="1" ht="15" customHeight="1">
      <c r="A34" s="149" t="s">
        <v>45</v>
      </c>
      <c r="B34" s="73">
        <v>7693887003</v>
      </c>
      <c r="C34" s="88">
        <v>154542345</v>
      </c>
      <c r="D34" s="71">
        <f t="shared" si="10"/>
        <v>0.020086380907302234</v>
      </c>
      <c r="E34" s="73">
        <v>4753693036</v>
      </c>
      <c r="F34" s="80">
        <f t="shared" si="11"/>
        <v>0.617853242989719</v>
      </c>
      <c r="G34" s="81">
        <v>1455843999</v>
      </c>
      <c r="H34" s="80">
        <f t="shared" si="12"/>
        <v>0.18922087085920775</v>
      </c>
      <c r="I34" s="81">
        <v>418910257</v>
      </c>
      <c r="J34" s="71">
        <f t="shared" si="13"/>
        <v>0.05444715484340471</v>
      </c>
      <c r="K34" s="73">
        <v>131959273</v>
      </c>
      <c r="L34" s="71">
        <f t="shared" si="14"/>
        <v>0.017151184173688338</v>
      </c>
      <c r="M34" s="73">
        <v>17160525</v>
      </c>
      <c r="N34" s="71">
        <f t="shared" si="15"/>
        <v>0.0022304103235866045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8099999856</v>
      </c>
      <c r="C35" s="88">
        <v>161155000</v>
      </c>
      <c r="D35" s="71">
        <f t="shared" si="10"/>
        <v>0.019895679366046644</v>
      </c>
      <c r="E35" s="73">
        <v>4919135867</v>
      </c>
      <c r="F35" s="80">
        <f t="shared" si="11"/>
        <v>0.6073007351174452</v>
      </c>
      <c r="G35" s="81">
        <v>1589501621</v>
      </c>
      <c r="H35" s="80">
        <f t="shared" si="12"/>
        <v>0.1962347715133095</v>
      </c>
      <c r="I35" s="81">
        <v>433548083</v>
      </c>
      <c r="J35" s="71">
        <f t="shared" si="13"/>
        <v>0.0535244556429039</v>
      </c>
      <c r="K35" s="73">
        <v>131959273</v>
      </c>
      <c r="L35" s="71">
        <f t="shared" si="14"/>
        <v>0.01629126856122749</v>
      </c>
      <c r="M35" s="73">
        <v>17160525</v>
      </c>
      <c r="N35" s="71">
        <f t="shared" si="15"/>
        <v>0.0021185833709970376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9122909558</v>
      </c>
      <c r="C36" s="88">
        <v>213956682</v>
      </c>
      <c r="D36" s="71">
        <f t="shared" si="10"/>
        <v>0.02345268038006346</v>
      </c>
      <c r="E36" s="73">
        <v>5174246291</v>
      </c>
      <c r="F36" s="80">
        <f t="shared" si="11"/>
        <v>0.5671706222783536</v>
      </c>
      <c r="G36" s="81">
        <v>1611191610</v>
      </c>
      <c r="H36" s="80">
        <f t="shared" si="12"/>
        <v>0.17660940292750407</v>
      </c>
      <c r="I36" s="81">
        <v>411390856</v>
      </c>
      <c r="J36" s="71">
        <f t="shared" si="13"/>
        <v>0.04509426004768905</v>
      </c>
      <c r="K36" s="73">
        <v>731849583</v>
      </c>
      <c r="L36" s="71">
        <f t="shared" si="14"/>
        <v>0.08022107183538078</v>
      </c>
      <c r="M36" s="73">
        <v>29915245</v>
      </c>
      <c r="N36" s="71">
        <f t="shared" si="15"/>
        <v>0.003279134229031891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8975416523</v>
      </c>
      <c r="C37" s="88">
        <v>180431355</v>
      </c>
      <c r="D37" s="71">
        <f t="shared" si="10"/>
        <v>0.020102839187199247</v>
      </c>
      <c r="E37" s="73">
        <v>5264744915</v>
      </c>
      <c r="F37" s="80">
        <f t="shared" si="11"/>
        <v>0.5865738822826552</v>
      </c>
      <c r="G37" s="81">
        <v>193905250</v>
      </c>
      <c r="H37" s="80">
        <f t="shared" si="12"/>
        <v>0.02160403915552076</v>
      </c>
      <c r="I37" s="81">
        <v>363157793</v>
      </c>
      <c r="J37" s="71">
        <f t="shared" si="13"/>
        <v>0.040461386061514594</v>
      </c>
      <c r="K37" s="73">
        <v>901619816</v>
      </c>
      <c r="L37" s="71">
        <f t="shared" si="14"/>
        <v>0.10045437041161817</v>
      </c>
      <c r="M37" s="73">
        <v>59992108</v>
      </c>
      <c r="N37" s="71">
        <f t="shared" si="15"/>
        <v>0.006684047235720695</v>
      </c>
      <c r="O37" s="73">
        <v>1180895</v>
      </c>
      <c r="P37" s="71">
        <f>O37/B37</f>
        <v>0.00013156993850635136</v>
      </c>
    </row>
    <row r="38" spans="1:16" s="105" customFormat="1" ht="15" customHeight="1">
      <c r="A38" s="149" t="s">
        <v>80</v>
      </c>
      <c r="B38" s="73">
        <f>C38+E38+G38+I38+K38+M38+O38+G51+I51+K51+M51+O51</f>
        <v>9332885705</v>
      </c>
      <c r="C38" s="88">
        <v>157462017</v>
      </c>
      <c r="D38" s="71">
        <f t="shared" si="10"/>
        <v>0.016871739564499468</v>
      </c>
      <c r="E38" s="73">
        <v>5491312798</v>
      </c>
      <c r="F38" s="80">
        <f t="shared" si="11"/>
        <v>0.5883831616043561</v>
      </c>
      <c r="G38" s="81">
        <v>116304431</v>
      </c>
      <c r="H38" s="80">
        <f t="shared" si="12"/>
        <v>0.012461786705229988</v>
      </c>
      <c r="I38" s="81">
        <v>343163015</v>
      </c>
      <c r="J38" s="71">
        <f t="shared" si="13"/>
        <v>0.03676922935166278</v>
      </c>
      <c r="K38" s="73">
        <v>901464258</v>
      </c>
      <c r="L38" s="71">
        <f t="shared" si="14"/>
        <v>0.09659008869218762</v>
      </c>
      <c r="M38" s="73">
        <v>68851804</v>
      </c>
      <c r="N38" s="71">
        <f t="shared" si="15"/>
        <v>0.007377332818199342</v>
      </c>
      <c r="O38" s="73">
        <v>2794224</v>
      </c>
      <c r="P38" s="71">
        <f>O38/B38</f>
        <v>0.00029939550191887836</v>
      </c>
    </row>
    <row r="39" spans="1:16" s="105" customFormat="1" ht="15" customHeight="1">
      <c r="A39" s="149" t="s">
        <v>79</v>
      </c>
      <c r="B39" s="73">
        <f>C39+E39+G39+I39+K39+M39+O39+G52+I52+K52+M52+O52</f>
        <v>8932966000</v>
      </c>
      <c r="C39" s="88">
        <v>176031000</v>
      </c>
      <c r="D39" s="71">
        <f t="shared" si="10"/>
        <v>0.019705772976187304</v>
      </c>
      <c r="E39" s="73">
        <v>5939156000</v>
      </c>
      <c r="F39" s="80">
        <f t="shared" si="11"/>
        <v>0.6648582340960438</v>
      </c>
      <c r="G39" s="81">
        <v>116388000</v>
      </c>
      <c r="H39" s="80">
        <f t="shared" si="12"/>
        <v>0.013029043209164795</v>
      </c>
      <c r="I39" s="81">
        <v>361262000</v>
      </c>
      <c r="J39" s="71">
        <f t="shared" si="13"/>
        <v>0.040441439047232464</v>
      </c>
      <c r="K39" s="73">
        <v>1019799000</v>
      </c>
      <c r="L39" s="71">
        <f t="shared" si="14"/>
        <v>0.11416129872205939</v>
      </c>
      <c r="M39" s="73">
        <v>103178000</v>
      </c>
      <c r="N39" s="71">
        <f t="shared" si="15"/>
        <v>0.011550251058830853</v>
      </c>
      <c r="O39" s="73">
        <v>1662000</v>
      </c>
      <c r="P39" s="71">
        <f>O39/B39</f>
        <v>0.00018605242648410395</v>
      </c>
    </row>
    <row r="40" spans="1:15" s="105" customFormat="1" ht="15" customHeight="1">
      <c r="A40" s="153"/>
      <c r="N40" s="44"/>
      <c r="O40" s="207"/>
    </row>
    <row r="41" spans="1:16" s="105" customFormat="1" ht="15" customHeight="1" thickBot="1">
      <c r="A41" s="153"/>
      <c r="G41" s="34"/>
      <c r="H41" s="5"/>
      <c r="I41" s="5"/>
      <c r="J41" s="5"/>
      <c r="K41" s="5"/>
      <c r="L41" s="5"/>
      <c r="M41" s="5"/>
      <c r="N41" s="5"/>
      <c r="O41" s="8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37</v>
      </c>
      <c r="J42" s="109" t="s">
        <v>2</v>
      </c>
      <c r="K42" s="96" t="s">
        <v>19</v>
      </c>
      <c r="L42" s="109" t="s">
        <v>2</v>
      </c>
      <c r="M42" s="96" t="s">
        <v>26</v>
      </c>
      <c r="N42" s="109" t="s">
        <v>2</v>
      </c>
      <c r="O42" s="206" t="s">
        <v>34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6" ref="B43:B52">B4-B30</f>
        <v>-257455000</v>
      </c>
      <c r="C43" s="71">
        <f aca="true" t="shared" si="17" ref="C43:C52">B43/B30</f>
        <v>-0.04247316546544208</v>
      </c>
      <c r="D43" s="105">
        <v>2001</v>
      </c>
      <c r="E43" s="61">
        <v>0</v>
      </c>
      <c r="F43" s="105">
        <v>2001</v>
      </c>
      <c r="G43" s="83"/>
      <c r="H43" s="74"/>
      <c r="I43" s="83">
        <v>54548000</v>
      </c>
      <c r="J43" s="74">
        <f aca="true" t="shared" si="18" ref="J43:J52">I43/B30</f>
        <v>0.008998956049829815</v>
      </c>
      <c r="K43" s="83">
        <v>2628000</v>
      </c>
      <c r="L43" s="74">
        <f aca="true" t="shared" si="19" ref="L43:L52">K43/B30</f>
        <v>0.0004335494701721924</v>
      </c>
      <c r="M43" s="84">
        <v>1288000</v>
      </c>
      <c r="N43" s="71">
        <f aca="true" t="shared" si="20" ref="N43:N52">M43/B30</f>
        <v>0.00021248543286978073</v>
      </c>
      <c r="O43" s="84">
        <v>0</v>
      </c>
      <c r="P43" s="71">
        <f aca="true" t="shared" si="21" ref="P43:P52">O43/B30</f>
        <v>0</v>
      </c>
    </row>
    <row r="44" spans="1:16" s="105" customFormat="1" ht="15" customHeight="1">
      <c r="A44" s="65" t="s">
        <v>21</v>
      </c>
      <c r="B44" s="103">
        <f t="shared" si="16"/>
        <v>-408754000</v>
      </c>
      <c r="C44" s="71">
        <f t="shared" si="17"/>
        <v>-0.06615917344815163</v>
      </c>
      <c r="D44" s="105">
        <v>2002</v>
      </c>
      <c r="E44" s="61">
        <v>0</v>
      </c>
      <c r="F44" s="105">
        <v>2002</v>
      </c>
      <c r="G44" s="81"/>
      <c r="H44" s="74"/>
      <c r="I44" s="81">
        <v>257455000</v>
      </c>
      <c r="J44" s="74">
        <f t="shared" si="18"/>
        <v>0.04167056469195134</v>
      </c>
      <c r="K44" s="81">
        <v>3679000</v>
      </c>
      <c r="L44" s="74">
        <f t="shared" si="19"/>
        <v>0.0005954671981576934</v>
      </c>
      <c r="M44" s="61">
        <v>24815000</v>
      </c>
      <c r="N44" s="71">
        <f t="shared" si="20"/>
        <v>0.004016449720653211</v>
      </c>
      <c r="O44" s="61">
        <v>0</v>
      </c>
      <c r="P44" s="71">
        <f t="shared" si="21"/>
        <v>0</v>
      </c>
    </row>
    <row r="45" spans="1:16" s="105" customFormat="1" ht="15" customHeight="1">
      <c r="A45" s="65" t="s">
        <v>22</v>
      </c>
      <c r="B45" s="103">
        <f t="shared" si="16"/>
        <v>-587378000</v>
      </c>
      <c r="C45" s="71">
        <f t="shared" si="17"/>
        <v>-0.08413400180879123</v>
      </c>
      <c r="D45" s="105">
        <v>2003</v>
      </c>
      <c r="E45" s="61">
        <v>0</v>
      </c>
      <c r="F45" s="105">
        <v>2003</v>
      </c>
      <c r="G45" s="81"/>
      <c r="H45" s="74"/>
      <c r="I45" s="81">
        <v>408754000</v>
      </c>
      <c r="J45" s="74">
        <f t="shared" si="18"/>
        <v>0.058548515224183834</v>
      </c>
      <c r="K45" s="81">
        <v>2631000</v>
      </c>
      <c r="L45" s="74">
        <f t="shared" si="19"/>
        <v>0.0003768553789194177</v>
      </c>
      <c r="M45" s="61">
        <v>6730000</v>
      </c>
      <c r="N45" s="71">
        <f t="shared" si="20"/>
        <v>0.0009639820220933794</v>
      </c>
      <c r="O45" s="61">
        <v>0</v>
      </c>
      <c r="P45" s="71">
        <f t="shared" si="21"/>
        <v>0</v>
      </c>
    </row>
    <row r="46" spans="1:16" s="105" customFormat="1" ht="15" customHeight="1">
      <c r="A46" s="65" t="s">
        <v>29</v>
      </c>
      <c r="B46" s="103">
        <f t="shared" si="16"/>
        <v>-745292462</v>
      </c>
      <c r="C46" s="71">
        <f t="shared" si="17"/>
        <v>-0.10077196618826123</v>
      </c>
      <c r="D46" s="105">
        <v>2004</v>
      </c>
      <c r="E46" s="61">
        <v>0</v>
      </c>
      <c r="F46" s="105">
        <v>2004</v>
      </c>
      <c r="G46" s="81"/>
      <c r="H46" s="74"/>
      <c r="I46" s="81">
        <v>587377944</v>
      </c>
      <c r="J46" s="74">
        <f t="shared" si="18"/>
        <v>0.07942013817456052</v>
      </c>
      <c r="K46" s="81">
        <v>3926115</v>
      </c>
      <c r="L46" s="74">
        <f t="shared" si="19"/>
        <v>0.0005308551316479372</v>
      </c>
      <c r="M46" s="61">
        <v>2077497</v>
      </c>
      <c r="N46" s="71">
        <f t="shared" si="20"/>
        <v>0.00028090107993097364</v>
      </c>
      <c r="O46" s="61">
        <v>0</v>
      </c>
      <c r="P46" s="71">
        <f t="shared" si="21"/>
        <v>0</v>
      </c>
    </row>
    <row r="47" spans="1:16" s="105" customFormat="1" ht="15" customHeight="1">
      <c r="A47" s="65" t="s">
        <v>42</v>
      </c>
      <c r="B47" s="103">
        <f t="shared" si="16"/>
        <v>-831054381</v>
      </c>
      <c r="C47" s="71">
        <f t="shared" si="17"/>
        <v>-0.10801489295020258</v>
      </c>
      <c r="D47" s="105">
        <v>2005</v>
      </c>
      <c r="E47" s="61">
        <v>0</v>
      </c>
      <c r="F47" s="105">
        <v>2005</v>
      </c>
      <c r="G47" s="81"/>
      <c r="H47" s="74"/>
      <c r="I47" s="81">
        <v>745292462</v>
      </c>
      <c r="J47" s="74">
        <f t="shared" si="18"/>
        <v>0.09686813202603517</v>
      </c>
      <c r="K47" s="81">
        <v>1372740</v>
      </c>
      <c r="L47" s="74">
        <f t="shared" si="19"/>
        <v>0.0001784195686087853</v>
      </c>
      <c r="M47" s="61">
        <v>15112366</v>
      </c>
      <c r="N47" s="71">
        <f t="shared" si="20"/>
        <v>0.001964204308447393</v>
      </c>
      <c r="O47" s="61">
        <v>0</v>
      </c>
      <c r="P47" s="71">
        <f t="shared" si="21"/>
        <v>0</v>
      </c>
    </row>
    <row r="48" spans="1:16" s="105" customFormat="1" ht="15" customHeight="1">
      <c r="A48" s="65" t="s">
        <v>46</v>
      </c>
      <c r="B48" s="103">
        <f t="shared" si="16"/>
        <v>-1248999856</v>
      </c>
      <c r="C48" s="71">
        <f t="shared" si="17"/>
        <v>-0.15419751582770894</v>
      </c>
      <c r="D48" s="105">
        <v>2006</v>
      </c>
      <c r="E48" s="61">
        <v>0</v>
      </c>
      <c r="F48" s="105">
        <v>2006</v>
      </c>
      <c r="G48" s="81"/>
      <c r="H48" s="74"/>
      <c r="I48" s="81">
        <v>831054381</v>
      </c>
      <c r="J48" s="74">
        <f t="shared" si="18"/>
        <v>0.10259930812028399</v>
      </c>
      <c r="K48" s="81">
        <v>1372740</v>
      </c>
      <c r="L48" s="74">
        <f t="shared" si="19"/>
        <v>0.00016947407708694655</v>
      </c>
      <c r="M48" s="61">
        <v>15112366</v>
      </c>
      <c r="N48" s="71">
        <f t="shared" si="20"/>
        <v>0.001865724230699295</v>
      </c>
      <c r="O48" s="61">
        <v>0</v>
      </c>
      <c r="P48" s="71">
        <f t="shared" si="21"/>
        <v>0</v>
      </c>
    </row>
    <row r="49" spans="1:16" s="105" customFormat="1" ht="15" customHeight="1">
      <c r="A49" s="65" t="s">
        <v>49</v>
      </c>
      <c r="B49" s="103">
        <f t="shared" si="16"/>
        <v>-1124537592</v>
      </c>
      <c r="C49" s="71">
        <f t="shared" si="17"/>
        <v>-0.12326523515887298</v>
      </c>
      <c r="D49" s="105">
        <v>2007</v>
      </c>
      <c r="E49" s="61">
        <v>0</v>
      </c>
      <c r="F49" s="105">
        <v>2007</v>
      </c>
      <c r="G49" s="81"/>
      <c r="H49" s="74"/>
      <c r="I49" s="81">
        <v>914584701</v>
      </c>
      <c r="J49" s="74">
        <f t="shared" si="18"/>
        <v>0.10025142693626603</v>
      </c>
      <c r="K49" s="81">
        <v>4950000</v>
      </c>
      <c r="L49" s="74">
        <f t="shared" si="19"/>
        <v>0.0005425900551276736</v>
      </c>
      <c r="M49" s="61">
        <v>30824590</v>
      </c>
      <c r="N49" s="71">
        <f t="shared" si="20"/>
        <v>0.003378811310583421</v>
      </c>
      <c r="O49" s="61">
        <v>0</v>
      </c>
      <c r="P49" s="71">
        <f t="shared" si="21"/>
        <v>0</v>
      </c>
    </row>
    <row r="50" spans="1:16" s="105" customFormat="1" ht="15" customHeight="1">
      <c r="A50" s="65" t="s">
        <v>51</v>
      </c>
      <c r="B50" s="103">
        <f t="shared" si="16"/>
        <v>-1182893795</v>
      </c>
      <c r="C50" s="71">
        <f t="shared" si="17"/>
        <v>-0.13179263513495662</v>
      </c>
      <c r="D50" s="105">
        <v>2008</v>
      </c>
      <c r="E50" s="61">
        <v>0</v>
      </c>
      <c r="F50" s="105">
        <v>2008</v>
      </c>
      <c r="G50" s="81">
        <v>877008296</v>
      </c>
      <c r="H50" s="74">
        <f>G50/B37</f>
        <v>0.09771226702990528</v>
      </c>
      <c r="I50" s="81">
        <v>1124537592</v>
      </c>
      <c r="J50" s="74">
        <f t="shared" si="18"/>
        <v>0.12529085297805514</v>
      </c>
      <c r="K50" s="81">
        <v>4950000</v>
      </c>
      <c r="L50" s="74">
        <f t="shared" si="19"/>
        <v>0.0005515064384271584</v>
      </c>
      <c r="M50" s="61">
        <v>3888503</v>
      </c>
      <c r="N50" s="71">
        <f t="shared" si="20"/>
        <v>0.0004332392808774386</v>
      </c>
      <c r="O50" s="61">
        <v>0</v>
      </c>
      <c r="P50" s="71">
        <f t="shared" si="21"/>
        <v>0</v>
      </c>
    </row>
    <row r="51" spans="1:16" s="105" customFormat="1" ht="15" customHeight="1">
      <c r="A51" s="65" t="s">
        <v>58</v>
      </c>
      <c r="B51" s="103">
        <f t="shared" si="16"/>
        <v>-1169959906</v>
      </c>
      <c r="C51" s="71">
        <f t="shared" si="17"/>
        <v>-0.12535885930470633</v>
      </c>
      <c r="D51" s="105">
        <v>2009</v>
      </c>
      <c r="E51" s="61">
        <v>0</v>
      </c>
      <c r="F51" s="105">
        <v>2009</v>
      </c>
      <c r="G51" s="81">
        <v>982707488</v>
      </c>
      <c r="H51" s="74">
        <f>G51/B38</f>
        <v>0.10529513797361992</v>
      </c>
      <c r="I51" s="81">
        <v>1182893795</v>
      </c>
      <c r="J51" s="74">
        <f t="shared" si="18"/>
        <v>0.1267446995912825</v>
      </c>
      <c r="K51" s="81">
        <v>11533164</v>
      </c>
      <c r="L51" s="74">
        <f t="shared" si="19"/>
        <v>0.0012357554099072727</v>
      </c>
      <c r="M51" s="61">
        <v>74398711</v>
      </c>
      <c r="N51" s="71">
        <f t="shared" si="20"/>
        <v>0.007971672787136098</v>
      </c>
      <c r="O51" s="61">
        <v>0</v>
      </c>
      <c r="P51" s="71">
        <f t="shared" si="21"/>
        <v>0</v>
      </c>
    </row>
    <row r="52" spans="1:16" s="105" customFormat="1" ht="15" customHeight="1">
      <c r="A52" s="65" t="s">
        <v>60</v>
      </c>
      <c r="B52" s="103">
        <f t="shared" si="16"/>
        <v>0</v>
      </c>
      <c r="C52" s="71">
        <f t="shared" si="17"/>
        <v>0</v>
      </c>
      <c r="D52" s="105">
        <v>2010</v>
      </c>
      <c r="E52" s="61">
        <v>0</v>
      </c>
      <c r="F52" s="105">
        <v>2010</v>
      </c>
      <c r="G52" s="81">
        <v>904702000</v>
      </c>
      <c r="H52" s="74">
        <f>G52/B39</f>
        <v>0.10127677638087955</v>
      </c>
      <c r="I52" s="81">
        <v>0</v>
      </c>
      <c r="J52" s="74">
        <f t="shared" si="18"/>
        <v>0</v>
      </c>
      <c r="K52" s="81">
        <v>12000000</v>
      </c>
      <c r="L52" s="74">
        <f t="shared" si="19"/>
        <v>0.0013433388193798117</v>
      </c>
      <c r="M52" s="61">
        <v>4250000</v>
      </c>
      <c r="N52" s="71">
        <f t="shared" si="20"/>
        <v>0.00047576583186368336</v>
      </c>
      <c r="O52" s="61">
        <v>294538000</v>
      </c>
      <c r="P52" s="71">
        <f t="shared" si="21"/>
        <v>0.03297202743187425</v>
      </c>
    </row>
    <row r="53" s="105" customFormat="1" ht="15" customHeight="1">
      <c r="A53" s="153"/>
    </row>
    <row r="54" s="105" customFormat="1" ht="15" customHeight="1">
      <c r="A54" s="153"/>
    </row>
  </sheetData>
  <sheetProtection/>
  <printOptions/>
  <pageMargins left="0.7874015748031497" right="0.7874015748031497" top="0.7480314960629921" bottom="0.2755905511811024" header="0.5118110236220472" footer="0.1968503937007874"/>
  <pageSetup fitToHeight="1" fitToWidth="1" horizontalDpi="600" verticalDpi="600" orientation="landscape" paperSize="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16.50390625" style="178" customWidth="1"/>
    <col min="2" max="2" width="14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3.375" style="0" customWidth="1"/>
    <col min="18" max="18" width="8.375" style="0" customWidth="1"/>
    <col min="19" max="19" width="9.25390625" style="0" bestFit="1" customWidth="1"/>
  </cols>
  <sheetData>
    <row r="1" spans="2:7" ht="27" customHeight="1">
      <c r="B1" s="121" t="s">
        <v>88</v>
      </c>
      <c r="F1" s="33"/>
      <c r="G1" t="s">
        <v>87</v>
      </c>
    </row>
    <row r="2" spans="1:16" s="56" customFormat="1" ht="19.5" thickBot="1">
      <c r="A2" s="50"/>
      <c r="B2" s="165" t="s">
        <v>0</v>
      </c>
      <c r="C2" s="2"/>
      <c r="D2" s="3"/>
      <c r="E2" s="90"/>
      <c r="F2" s="90"/>
      <c r="G2" s="3"/>
      <c r="H2" s="3"/>
      <c r="I2" s="5"/>
      <c r="J2" s="5"/>
      <c r="K2" s="6"/>
      <c r="L2" s="6"/>
      <c r="M2" s="7"/>
      <c r="N2" s="5"/>
      <c r="O2" s="8"/>
      <c r="P2" s="101"/>
    </row>
    <row r="3" spans="1:16" s="190" customFormat="1" ht="15" customHeight="1" thickBot="1" thickTop="1">
      <c r="A3" s="187"/>
      <c r="B3" s="191"/>
      <c r="C3" s="189" t="s">
        <v>1</v>
      </c>
      <c r="D3" s="185" t="s">
        <v>2</v>
      </c>
      <c r="E3" s="96" t="s">
        <v>146</v>
      </c>
      <c r="F3" s="96" t="s">
        <v>2</v>
      </c>
      <c r="G3" s="96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96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11341395189</v>
      </c>
      <c r="C4" s="22">
        <v>4045983088</v>
      </c>
      <c r="D4" s="169">
        <f aca="true" t="shared" si="0" ref="D4:D13">C4/B4</f>
        <v>0.3567447408872757</v>
      </c>
      <c r="E4" s="97">
        <v>0</v>
      </c>
      <c r="F4" s="97">
        <f>E4/B4</f>
        <v>0</v>
      </c>
      <c r="G4" s="24">
        <v>4180113971</v>
      </c>
      <c r="H4" s="74">
        <f aca="true" t="shared" si="1" ref="H4:H13">G4/B4</f>
        <v>0.36857140601663235</v>
      </c>
      <c r="I4" s="69">
        <v>1499774080</v>
      </c>
      <c r="J4" s="71">
        <f aca="true" t="shared" si="2" ref="J4:J13">I4/B4</f>
        <v>0.13223894018388746</v>
      </c>
      <c r="K4" s="24">
        <v>55888232</v>
      </c>
      <c r="L4" s="71">
        <f aca="true" t="shared" si="3" ref="L4:L13">K4/B4</f>
        <v>0.004927809239396393</v>
      </c>
      <c r="M4" s="24">
        <v>148437890</v>
      </c>
      <c r="N4" s="71">
        <f aca="true" t="shared" si="4" ref="N4:N13">M4/B4</f>
        <v>0.013088150754500616</v>
      </c>
      <c r="O4" s="122"/>
      <c r="P4" s="78"/>
    </row>
    <row r="5" spans="1:16" s="105" customFormat="1" ht="15" customHeight="1">
      <c r="A5" s="149" t="s">
        <v>10</v>
      </c>
      <c r="B5" s="13">
        <v>10812433256</v>
      </c>
      <c r="C5" s="88">
        <v>4011426528</v>
      </c>
      <c r="D5" s="74">
        <f t="shared" si="0"/>
        <v>0.37100127538581495</v>
      </c>
      <c r="E5" s="97">
        <v>0</v>
      </c>
      <c r="F5" s="97">
        <f aca="true" t="shared" si="5" ref="F5:F13">E5/B5</f>
        <v>0</v>
      </c>
      <c r="G5" s="73">
        <v>4100480522</v>
      </c>
      <c r="H5" s="74">
        <f t="shared" si="1"/>
        <v>0.37923753376462</v>
      </c>
      <c r="I5" s="81">
        <v>1362453214</v>
      </c>
      <c r="J5" s="71">
        <f t="shared" si="2"/>
        <v>0.12600801149398558</v>
      </c>
      <c r="K5" s="73">
        <v>53965831</v>
      </c>
      <c r="L5" s="71">
        <f t="shared" si="3"/>
        <v>0.00499109032373018</v>
      </c>
      <c r="M5" s="73">
        <v>147774695</v>
      </c>
      <c r="N5" s="71">
        <f t="shared" si="4"/>
        <v>0.013667108180112682</v>
      </c>
      <c r="O5" s="61"/>
      <c r="P5" s="71"/>
    </row>
    <row r="6" spans="1:16" s="105" customFormat="1" ht="15" customHeight="1">
      <c r="A6" s="149" t="s">
        <v>11</v>
      </c>
      <c r="B6" s="13">
        <v>11904189885</v>
      </c>
      <c r="C6" s="88">
        <v>4052601496</v>
      </c>
      <c r="D6" s="74">
        <f t="shared" si="0"/>
        <v>0.34043488344440165</v>
      </c>
      <c r="E6" s="97">
        <v>0</v>
      </c>
      <c r="F6" s="97">
        <f t="shared" si="5"/>
        <v>0</v>
      </c>
      <c r="G6" s="73">
        <v>4429437976</v>
      </c>
      <c r="H6" s="74">
        <f t="shared" si="1"/>
        <v>0.37209066881412567</v>
      </c>
      <c r="I6" s="81">
        <v>1801329201</v>
      </c>
      <c r="J6" s="71">
        <f t="shared" si="2"/>
        <v>0.15131892370683567</v>
      </c>
      <c r="K6" s="73">
        <v>118992465</v>
      </c>
      <c r="L6" s="71">
        <f t="shared" si="3"/>
        <v>0.009995847357066918</v>
      </c>
      <c r="M6" s="73">
        <v>233295376</v>
      </c>
      <c r="N6" s="71">
        <f t="shared" si="4"/>
        <v>0.019597753249380397</v>
      </c>
      <c r="O6" s="61"/>
      <c r="P6" s="71"/>
    </row>
    <row r="7" spans="1:16" s="105" customFormat="1" ht="15" customHeight="1">
      <c r="A7" s="149" t="s">
        <v>41</v>
      </c>
      <c r="B7" s="13">
        <v>12364587593</v>
      </c>
      <c r="C7" s="88">
        <v>4184121783</v>
      </c>
      <c r="D7" s="74">
        <f t="shared" si="0"/>
        <v>0.33839557943434917</v>
      </c>
      <c r="E7" s="97">
        <v>0</v>
      </c>
      <c r="F7" s="97">
        <f t="shared" si="5"/>
        <v>0</v>
      </c>
      <c r="G7" s="73">
        <v>4495843900</v>
      </c>
      <c r="H7" s="74">
        <f t="shared" si="1"/>
        <v>0.3636064580548764</v>
      </c>
      <c r="I7" s="81">
        <v>2014849912</v>
      </c>
      <c r="J7" s="71">
        <f t="shared" si="2"/>
        <v>0.16295326446153957</v>
      </c>
      <c r="K7" s="73">
        <v>115733489</v>
      </c>
      <c r="L7" s="71">
        <f t="shared" si="3"/>
        <v>0.00936007676192294</v>
      </c>
      <c r="M7" s="73">
        <v>268460548</v>
      </c>
      <c r="N7" s="71">
        <f t="shared" si="4"/>
        <v>0.021712050319574294</v>
      </c>
      <c r="O7" s="61"/>
      <c r="P7" s="71"/>
    </row>
    <row r="8" spans="1:16" s="105" customFormat="1" ht="15" customHeight="1">
      <c r="A8" s="149" t="s">
        <v>45</v>
      </c>
      <c r="B8" s="13">
        <v>12892643000</v>
      </c>
      <c r="C8" s="88">
        <v>4247523000</v>
      </c>
      <c r="D8" s="74">
        <f t="shared" si="0"/>
        <v>0.32945323933967613</v>
      </c>
      <c r="E8" s="97">
        <v>0</v>
      </c>
      <c r="F8" s="97">
        <f t="shared" si="5"/>
        <v>0</v>
      </c>
      <c r="G8" s="73">
        <v>4185358000</v>
      </c>
      <c r="H8" s="74">
        <f t="shared" si="1"/>
        <v>0.3246314972034826</v>
      </c>
      <c r="I8" s="81">
        <v>2440004000</v>
      </c>
      <c r="J8" s="71">
        <f t="shared" si="2"/>
        <v>0.18925553123591493</v>
      </c>
      <c r="K8" s="73">
        <v>549194000</v>
      </c>
      <c r="L8" s="71">
        <f t="shared" si="3"/>
        <v>0.042597472062167546</v>
      </c>
      <c r="M8" s="73">
        <v>261603000</v>
      </c>
      <c r="N8" s="71">
        <f t="shared" si="4"/>
        <v>0.020290874415742375</v>
      </c>
      <c r="O8" s="61"/>
      <c r="P8" s="71"/>
    </row>
    <row r="9" spans="1:16" s="105" customFormat="1" ht="15" customHeight="1">
      <c r="A9" s="149" t="s">
        <v>48</v>
      </c>
      <c r="B9" s="13">
        <f>C9+O22+G9+I9+K9+M9+O9+G22+I22+K22+M22+E9</f>
        <v>13833743000</v>
      </c>
      <c r="C9" s="88">
        <v>4291653000</v>
      </c>
      <c r="D9" s="74">
        <f t="shared" si="0"/>
        <v>0.31023078858700787</v>
      </c>
      <c r="E9" s="97">
        <v>0</v>
      </c>
      <c r="F9" s="97">
        <f t="shared" si="5"/>
        <v>0</v>
      </c>
      <c r="G9" s="73">
        <v>4103661000</v>
      </c>
      <c r="H9" s="74">
        <f t="shared" si="1"/>
        <v>0.29664140789661914</v>
      </c>
      <c r="I9" s="81">
        <v>2665860000</v>
      </c>
      <c r="J9" s="71">
        <f t="shared" si="2"/>
        <v>0.1927070641691117</v>
      </c>
      <c r="K9" s="73">
        <v>728656000</v>
      </c>
      <c r="L9" s="71">
        <f t="shared" si="3"/>
        <v>0.052672367847226884</v>
      </c>
      <c r="M9" s="73">
        <v>858616000</v>
      </c>
      <c r="N9" s="71">
        <f t="shared" si="4"/>
        <v>0.06206678843173536</v>
      </c>
      <c r="O9" s="61"/>
      <c r="P9" s="71"/>
    </row>
    <row r="10" spans="1:16" s="105" customFormat="1" ht="15" customHeight="1">
      <c r="A10" s="149" t="s">
        <v>59</v>
      </c>
      <c r="B10" s="13">
        <f>C10+O23+G10+I10+K10+M10+O10+G23+I23+K23+M23+E10</f>
        <v>15359492013</v>
      </c>
      <c r="C10" s="88">
        <v>4311274410</v>
      </c>
      <c r="D10" s="74">
        <f t="shared" si="0"/>
        <v>0.2806912107738338</v>
      </c>
      <c r="E10" s="97">
        <v>0</v>
      </c>
      <c r="F10" s="97">
        <f t="shared" si="5"/>
        <v>0</v>
      </c>
      <c r="G10" s="73">
        <v>4047075931</v>
      </c>
      <c r="H10" s="74">
        <f t="shared" si="1"/>
        <v>0.2634902200915647</v>
      </c>
      <c r="I10" s="81">
        <v>3439804951</v>
      </c>
      <c r="J10" s="71">
        <f t="shared" si="2"/>
        <v>0.22395304142146175</v>
      </c>
      <c r="K10" s="73">
        <v>731360569</v>
      </c>
      <c r="L10" s="71">
        <f t="shared" si="3"/>
        <v>0.04761619514375798</v>
      </c>
      <c r="M10" s="73">
        <v>1459508806</v>
      </c>
      <c r="N10" s="71">
        <f t="shared" si="4"/>
        <v>0.09502324717280348</v>
      </c>
      <c r="O10" s="61"/>
      <c r="P10" s="71"/>
    </row>
    <row r="11" spans="1:16" s="105" customFormat="1" ht="15" customHeight="1">
      <c r="A11" s="149" t="s">
        <v>57</v>
      </c>
      <c r="B11" s="13">
        <f>C11+O24+G11+I11+K11+M11+O11+G24+I24+K24+M24+E11</f>
        <v>14941505457</v>
      </c>
      <c r="C11" s="88">
        <v>3607077719</v>
      </c>
      <c r="D11" s="74">
        <f t="shared" si="0"/>
        <v>0.24141327186746817</v>
      </c>
      <c r="E11" s="97">
        <v>0</v>
      </c>
      <c r="F11" s="97">
        <f t="shared" si="5"/>
        <v>0</v>
      </c>
      <c r="G11" s="73">
        <v>4089693263</v>
      </c>
      <c r="H11" s="74">
        <f t="shared" si="1"/>
        <v>0.2737136010002262</v>
      </c>
      <c r="I11" s="81">
        <v>907450544</v>
      </c>
      <c r="J11" s="71">
        <f t="shared" si="2"/>
        <v>0.060733541650909426</v>
      </c>
      <c r="K11" s="73">
        <v>740881472</v>
      </c>
      <c r="L11" s="71">
        <f t="shared" si="3"/>
        <v>0.04958546340140724</v>
      </c>
      <c r="M11" s="73">
        <v>1680051369</v>
      </c>
      <c r="N11" s="71">
        <f t="shared" si="4"/>
        <v>0.11244190713144683</v>
      </c>
      <c r="O11" s="61">
        <v>2659039057</v>
      </c>
      <c r="P11" s="71">
        <f>O11/B11</f>
        <v>0.17796326244717578</v>
      </c>
    </row>
    <row r="12" spans="1:16" s="105" customFormat="1" ht="15" customHeight="1">
      <c r="A12" s="149" t="s">
        <v>80</v>
      </c>
      <c r="B12" s="13">
        <f>C12+O25+G12+I12+K12+M12+O12+G25+I25+K25+M25+E12</f>
        <v>15540670591</v>
      </c>
      <c r="C12" s="88">
        <v>3482059812</v>
      </c>
      <c r="D12" s="74">
        <f t="shared" si="0"/>
        <v>0.22406110415959463</v>
      </c>
      <c r="E12" s="97">
        <v>0</v>
      </c>
      <c r="F12" s="97">
        <f t="shared" si="5"/>
        <v>0</v>
      </c>
      <c r="G12" s="73">
        <v>4241134551</v>
      </c>
      <c r="H12" s="74">
        <f t="shared" si="1"/>
        <v>0.27290550469914404</v>
      </c>
      <c r="I12" s="81">
        <v>736843326</v>
      </c>
      <c r="J12" s="71">
        <f t="shared" si="2"/>
        <v>0.04741386941350683</v>
      </c>
      <c r="K12" s="73">
        <v>778063092</v>
      </c>
      <c r="L12" s="71">
        <f t="shared" si="3"/>
        <v>0.05006624955107125</v>
      </c>
      <c r="M12" s="73">
        <v>1779124728</v>
      </c>
      <c r="N12" s="71">
        <f t="shared" si="4"/>
        <v>0.11448185054706304</v>
      </c>
      <c r="O12" s="61">
        <v>3275133294</v>
      </c>
      <c r="P12" s="71">
        <f>O12/B12</f>
        <v>0.21074594399399427</v>
      </c>
    </row>
    <row r="13" spans="1:16" s="105" customFormat="1" ht="15" customHeight="1">
      <c r="A13" s="149" t="s">
        <v>79</v>
      </c>
      <c r="B13" s="13">
        <f>C13+O26+G13+I13+K13+M13+O13+G26+I26+K26+M26+E13</f>
        <v>16805000000</v>
      </c>
      <c r="C13" s="88">
        <v>3984214000</v>
      </c>
      <c r="D13" s="74">
        <f t="shared" si="0"/>
        <v>0.23708503421600713</v>
      </c>
      <c r="E13" s="97">
        <v>0</v>
      </c>
      <c r="F13" s="97">
        <f t="shared" si="5"/>
        <v>0</v>
      </c>
      <c r="G13" s="73">
        <v>3833741000</v>
      </c>
      <c r="H13" s="74">
        <f t="shared" si="1"/>
        <v>0.22813097292472478</v>
      </c>
      <c r="I13" s="81">
        <v>645490000</v>
      </c>
      <c r="J13" s="71">
        <f t="shared" si="2"/>
        <v>0.03841059208568878</v>
      </c>
      <c r="K13" s="73">
        <v>712878000</v>
      </c>
      <c r="L13" s="71">
        <f t="shared" si="3"/>
        <v>0.042420589110383815</v>
      </c>
      <c r="M13" s="73">
        <v>2075639000</v>
      </c>
      <c r="N13" s="71">
        <f t="shared" si="4"/>
        <v>0.1235131806010116</v>
      </c>
      <c r="O13" s="61">
        <v>4080951000</v>
      </c>
      <c r="P13" s="71">
        <f>O13/B13</f>
        <v>0.2428414757512645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132"/>
      <c r="N14" s="62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44"/>
      <c r="F15" s="142"/>
      <c r="G15" s="5"/>
      <c r="H15" s="5"/>
      <c r="I15" s="8"/>
      <c r="J15" s="8"/>
      <c r="K15" s="5"/>
      <c r="L15" s="5"/>
      <c r="M15" s="5"/>
      <c r="N15" s="8"/>
      <c r="O15" s="8"/>
      <c r="P15" s="101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G16" s="185" t="s">
        <v>24</v>
      </c>
      <c r="H16" s="96" t="s">
        <v>2</v>
      </c>
      <c r="I16" s="102" t="s">
        <v>8</v>
      </c>
      <c r="J16" s="96" t="s">
        <v>2</v>
      </c>
      <c r="K16" s="109" t="s">
        <v>31</v>
      </c>
      <c r="L16" s="96" t="s">
        <v>2</v>
      </c>
      <c r="M16" s="109" t="s">
        <v>36</v>
      </c>
      <c r="N16" s="96" t="s">
        <v>2</v>
      </c>
      <c r="O16" s="96" t="s">
        <v>25</v>
      </c>
      <c r="P16" s="206" t="s">
        <v>2</v>
      </c>
      <c r="S16" s="182"/>
      <c r="T16" s="183"/>
    </row>
    <row r="17" spans="1:20" s="105" customFormat="1" ht="15" customHeight="1" thickTop="1">
      <c r="A17" s="120"/>
      <c r="B17" s="24"/>
      <c r="C17" s="57"/>
      <c r="D17" s="62"/>
      <c r="F17" s="105">
        <v>2001</v>
      </c>
      <c r="G17" s="69">
        <v>61491000</v>
      </c>
      <c r="H17" s="70">
        <f aca="true" t="shared" si="6" ref="H17:H26">G17/B4</f>
        <v>0.005421819712237875</v>
      </c>
      <c r="I17" s="24">
        <v>1313000000</v>
      </c>
      <c r="J17" s="71">
        <f aca="true" t="shared" si="7" ref="J17:J26">I17/B4</f>
        <v>0.11577058890192597</v>
      </c>
      <c r="K17" s="24">
        <v>25227719</v>
      </c>
      <c r="L17" s="71">
        <f aca="true" t="shared" si="8" ref="L17:L26">K17/B4</f>
        <v>0.002224392905774796</v>
      </c>
      <c r="M17" s="24">
        <v>0</v>
      </c>
      <c r="N17" s="71">
        <f aca="true" t="shared" si="9" ref="N17:N26">M17/B4</f>
        <v>0</v>
      </c>
      <c r="O17" s="131">
        <v>11479209</v>
      </c>
      <c r="P17" s="71">
        <f aca="true" t="shared" si="10" ref="P17:P26">O17/B4</f>
        <v>0.0010121513983688414</v>
      </c>
      <c r="S17" s="57"/>
      <c r="T17" s="62"/>
    </row>
    <row r="18" spans="1:20" s="105" customFormat="1" ht="15" customHeight="1">
      <c r="A18" s="120"/>
      <c r="B18" s="24"/>
      <c r="C18" s="57"/>
      <c r="D18" s="62"/>
      <c r="F18" s="105">
        <v>2002</v>
      </c>
      <c r="G18" s="61">
        <v>0</v>
      </c>
      <c r="H18" s="72">
        <f t="shared" si="6"/>
        <v>0</v>
      </c>
      <c r="I18" s="73">
        <v>1097780000</v>
      </c>
      <c r="J18" s="71">
        <f t="shared" si="7"/>
        <v>0.10152941285356129</v>
      </c>
      <c r="K18" s="73">
        <v>7091207</v>
      </c>
      <c r="L18" s="71">
        <f t="shared" si="8"/>
        <v>0.0006558382218049735</v>
      </c>
      <c r="M18" s="73">
        <v>0</v>
      </c>
      <c r="N18" s="71">
        <f t="shared" si="9"/>
        <v>0</v>
      </c>
      <c r="O18" s="61">
        <v>31461259</v>
      </c>
      <c r="P18" s="71">
        <f t="shared" si="10"/>
        <v>0.0029097297763703302</v>
      </c>
      <c r="S18" s="57"/>
      <c r="T18" s="62"/>
    </row>
    <row r="19" spans="1:20" s="105" customFormat="1" ht="15" customHeight="1">
      <c r="A19" s="120"/>
      <c r="B19" s="24"/>
      <c r="C19" s="57"/>
      <c r="D19" s="62"/>
      <c r="F19" s="105">
        <v>2003</v>
      </c>
      <c r="G19" s="61">
        <v>0</v>
      </c>
      <c r="H19" s="72">
        <f t="shared" si="6"/>
        <v>0</v>
      </c>
      <c r="I19" s="73">
        <v>1241743000</v>
      </c>
      <c r="J19" s="71">
        <f t="shared" si="7"/>
        <v>0.10431142412846349</v>
      </c>
      <c r="K19" s="73">
        <v>0</v>
      </c>
      <c r="L19" s="71">
        <f t="shared" si="8"/>
        <v>0</v>
      </c>
      <c r="M19" s="73">
        <v>0</v>
      </c>
      <c r="N19" s="71">
        <f t="shared" si="9"/>
        <v>0</v>
      </c>
      <c r="O19" s="61">
        <v>26790371</v>
      </c>
      <c r="P19" s="71">
        <f t="shared" si="10"/>
        <v>0.0022504992997261822</v>
      </c>
      <c r="S19" s="57"/>
      <c r="T19" s="62"/>
    </row>
    <row r="20" spans="1:20" s="105" customFormat="1" ht="15" customHeight="1">
      <c r="A20" s="120"/>
      <c r="B20" s="24"/>
      <c r="C20" s="57"/>
      <c r="D20" s="62"/>
      <c r="F20" s="105">
        <v>2004</v>
      </c>
      <c r="G20" s="61">
        <v>0</v>
      </c>
      <c r="H20" s="72">
        <f t="shared" si="6"/>
        <v>0</v>
      </c>
      <c r="I20" s="73">
        <v>1256976000</v>
      </c>
      <c r="J20" s="71">
        <f t="shared" si="7"/>
        <v>0.1016593550367677</v>
      </c>
      <c r="K20" s="73">
        <v>0</v>
      </c>
      <c r="L20" s="71">
        <f t="shared" si="8"/>
        <v>0</v>
      </c>
      <c r="M20" s="73">
        <v>0</v>
      </c>
      <c r="N20" s="71">
        <f t="shared" si="9"/>
        <v>0</v>
      </c>
      <c r="O20" s="61">
        <v>26601961</v>
      </c>
      <c r="P20" s="71">
        <f t="shared" si="10"/>
        <v>0.0021514636699294563</v>
      </c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F21" s="105">
        <v>2005</v>
      </c>
      <c r="G21" s="61">
        <v>0</v>
      </c>
      <c r="H21" s="72">
        <f t="shared" si="6"/>
        <v>0</v>
      </c>
      <c r="I21" s="73">
        <v>1194231000</v>
      </c>
      <c r="J21" s="71">
        <f t="shared" si="7"/>
        <v>0.09262887369176359</v>
      </c>
      <c r="K21" s="73">
        <v>0</v>
      </c>
      <c r="L21" s="71">
        <f t="shared" si="8"/>
        <v>0</v>
      </c>
      <c r="M21" s="73">
        <v>0</v>
      </c>
      <c r="N21" s="71">
        <f t="shared" si="9"/>
        <v>0</v>
      </c>
      <c r="O21" s="61">
        <v>14730000</v>
      </c>
      <c r="P21" s="71">
        <f t="shared" si="10"/>
        <v>0.0011425120512527959</v>
      </c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F22" s="105">
        <v>2006</v>
      </c>
      <c r="G22" s="61">
        <v>0</v>
      </c>
      <c r="H22" s="72">
        <f t="shared" si="6"/>
        <v>0</v>
      </c>
      <c r="I22" s="73">
        <v>1164203000</v>
      </c>
      <c r="J22" s="71">
        <f t="shared" si="7"/>
        <v>0.08415676075520559</v>
      </c>
      <c r="K22" s="73">
        <v>0</v>
      </c>
      <c r="L22" s="71">
        <f t="shared" si="8"/>
        <v>0</v>
      </c>
      <c r="M22" s="73">
        <v>0</v>
      </c>
      <c r="N22" s="71">
        <f t="shared" si="9"/>
        <v>0</v>
      </c>
      <c r="O22" s="61">
        <v>21094000</v>
      </c>
      <c r="P22" s="71">
        <f t="shared" si="10"/>
        <v>0.0015248223130934267</v>
      </c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F23" s="105">
        <v>2007</v>
      </c>
      <c r="G23" s="61">
        <v>0</v>
      </c>
      <c r="H23" s="72">
        <f t="shared" si="6"/>
        <v>0</v>
      </c>
      <c r="I23" s="73">
        <v>1349000941</v>
      </c>
      <c r="J23" s="71">
        <f t="shared" si="7"/>
        <v>0.08782848676624394</v>
      </c>
      <c r="K23" s="73">
        <v>0</v>
      </c>
      <c r="L23" s="71">
        <f t="shared" si="8"/>
        <v>0</v>
      </c>
      <c r="M23" s="73">
        <v>0</v>
      </c>
      <c r="N23" s="71">
        <f t="shared" si="9"/>
        <v>0</v>
      </c>
      <c r="O23" s="61">
        <v>21466405</v>
      </c>
      <c r="P23" s="71">
        <f t="shared" si="10"/>
        <v>0.0013975986303343378</v>
      </c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F24" s="105">
        <v>2008</v>
      </c>
      <c r="G24" s="61">
        <v>0</v>
      </c>
      <c r="H24" s="72">
        <f t="shared" si="6"/>
        <v>0</v>
      </c>
      <c r="I24" s="73">
        <v>1234039000</v>
      </c>
      <c r="J24" s="71">
        <f t="shared" si="7"/>
        <v>0.08259134285707874</v>
      </c>
      <c r="K24" s="73">
        <v>0</v>
      </c>
      <c r="L24" s="71">
        <f t="shared" si="8"/>
        <v>0</v>
      </c>
      <c r="M24" s="73">
        <v>0</v>
      </c>
      <c r="N24" s="71">
        <f t="shared" si="9"/>
        <v>0</v>
      </c>
      <c r="O24" s="61">
        <v>23273033</v>
      </c>
      <c r="P24" s="71">
        <f t="shared" si="10"/>
        <v>0.0015576096442876666</v>
      </c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F25" s="105">
        <v>2009</v>
      </c>
      <c r="G25" s="61">
        <v>0</v>
      </c>
      <c r="H25" s="72">
        <f t="shared" si="6"/>
        <v>0</v>
      </c>
      <c r="I25" s="73">
        <v>1221955000</v>
      </c>
      <c r="J25" s="71">
        <f t="shared" si="7"/>
        <v>0.07862948981800473</v>
      </c>
      <c r="K25" s="73">
        <v>0</v>
      </c>
      <c r="L25" s="71">
        <f t="shared" si="8"/>
        <v>0</v>
      </c>
      <c r="M25" s="73">
        <v>0</v>
      </c>
      <c r="N25" s="71">
        <f t="shared" si="9"/>
        <v>0</v>
      </c>
      <c r="O25" s="61">
        <v>26356788</v>
      </c>
      <c r="P25" s="71">
        <f t="shared" si="10"/>
        <v>0.0016959878176211966</v>
      </c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F26" s="105">
        <v>2010</v>
      </c>
      <c r="G26" s="61">
        <v>0</v>
      </c>
      <c r="H26" s="72">
        <f t="shared" si="6"/>
        <v>0</v>
      </c>
      <c r="I26" s="73">
        <v>1178668000</v>
      </c>
      <c r="J26" s="71">
        <f t="shared" si="7"/>
        <v>0.07013793513835168</v>
      </c>
      <c r="K26" s="73">
        <v>0</v>
      </c>
      <c r="L26" s="71">
        <f t="shared" si="8"/>
        <v>0</v>
      </c>
      <c r="M26" s="73">
        <v>20000</v>
      </c>
      <c r="N26" s="71">
        <f t="shared" si="9"/>
        <v>1.1901219875037191E-06</v>
      </c>
      <c r="O26" s="61">
        <v>293399000</v>
      </c>
      <c r="P26" s="71">
        <f t="shared" si="10"/>
        <v>0.017459030050580183</v>
      </c>
      <c r="S26" s="57"/>
      <c r="T26" s="62"/>
    </row>
    <row r="27" spans="1:20" s="105" customFormat="1" ht="15" customHeight="1">
      <c r="A27" s="120"/>
      <c r="B27" s="24"/>
      <c r="C27" s="57"/>
      <c r="D27" s="62"/>
      <c r="E27" s="24"/>
      <c r="F27" s="62"/>
      <c r="G27" s="57"/>
      <c r="H27" s="133"/>
      <c r="I27" s="57"/>
      <c r="J27" s="92"/>
      <c r="K27" s="57"/>
      <c r="L27" s="92"/>
      <c r="M27" s="57"/>
      <c r="N27" s="92"/>
      <c r="O27" s="57"/>
      <c r="P27" s="62"/>
      <c r="Q27" s="57"/>
      <c r="R27" s="62"/>
      <c r="S27" s="57"/>
      <c r="T27" s="62"/>
    </row>
    <row r="28" spans="1:16" s="56" customFormat="1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5"/>
      <c r="J28" s="5"/>
      <c r="K28" s="7"/>
      <c r="L28" s="7"/>
      <c r="M28" s="7"/>
      <c r="N28" s="5"/>
      <c r="O28" s="90"/>
      <c r="P28" s="110"/>
    </row>
    <row r="29" spans="1:16" s="184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96" t="s">
        <v>78</v>
      </c>
      <c r="P29" s="96" t="s">
        <v>2</v>
      </c>
    </row>
    <row r="30" spans="1:16" s="56" customFormat="1" ht="15" customHeight="1" thickTop="1">
      <c r="A30" s="164" t="s">
        <v>9</v>
      </c>
      <c r="B30" s="24">
        <v>11334303982</v>
      </c>
      <c r="C30" s="22">
        <v>264457489</v>
      </c>
      <c r="D30" s="71">
        <f aca="true" t="shared" si="11" ref="D30:D39">C30/B30</f>
        <v>0.023332486001785797</v>
      </c>
      <c r="E30" s="24">
        <v>7004899234</v>
      </c>
      <c r="F30" s="60">
        <f aca="true" t="shared" si="12" ref="F30:F39">E30/B30</f>
        <v>0.618026413013492</v>
      </c>
      <c r="G30" s="24">
        <v>3365490617</v>
      </c>
      <c r="H30" s="60">
        <f aca="true" t="shared" si="13" ref="H30:H39">G30/B30</f>
        <v>0.29692962376381765</v>
      </c>
      <c r="I30" s="24">
        <v>560952500</v>
      </c>
      <c r="J30" s="71">
        <f aca="true" t="shared" si="14" ref="J30:J39">I30/B30</f>
        <v>0.049491570094718496</v>
      </c>
      <c r="K30" s="24">
        <v>107205726</v>
      </c>
      <c r="L30" s="71">
        <f aca="true" t="shared" si="15" ref="L30:L39">K30/B30</f>
        <v>0.009458518685422001</v>
      </c>
      <c r="M30" s="24">
        <v>19401048</v>
      </c>
      <c r="N30" s="71">
        <f aca="true" t="shared" si="16" ref="N30:N39">M30/B30</f>
        <v>0.0017117105762127775</v>
      </c>
      <c r="O30" s="122"/>
      <c r="P30" s="78"/>
    </row>
    <row r="31" spans="1:16" s="56" customFormat="1" ht="15" customHeight="1">
      <c r="A31" s="149" t="s">
        <v>10</v>
      </c>
      <c r="B31" s="73">
        <v>11219619051</v>
      </c>
      <c r="C31" s="88">
        <v>260274759</v>
      </c>
      <c r="D31" s="71">
        <f t="shared" si="11"/>
        <v>0.02319818149055621</v>
      </c>
      <c r="E31" s="73">
        <v>6426466856</v>
      </c>
      <c r="F31" s="60">
        <f t="shared" si="12"/>
        <v>0.5727883296917475</v>
      </c>
      <c r="G31" s="73">
        <v>3837726649</v>
      </c>
      <c r="H31" s="60">
        <f t="shared" si="13"/>
        <v>0.34205498703255394</v>
      </c>
      <c r="I31" s="73">
        <v>563845053</v>
      </c>
      <c r="J31" s="71">
        <f t="shared" si="14"/>
        <v>0.05025527608709181</v>
      </c>
      <c r="K31" s="73">
        <v>100287265</v>
      </c>
      <c r="L31" s="71">
        <f t="shared" si="15"/>
        <v>0.008938562400749377</v>
      </c>
      <c r="M31" s="73">
        <v>20831644</v>
      </c>
      <c r="N31" s="71">
        <f t="shared" si="16"/>
        <v>0.0018567158033893569</v>
      </c>
      <c r="O31" s="61"/>
      <c r="P31" s="71"/>
    </row>
    <row r="32" spans="1:16" s="56" customFormat="1" ht="15" customHeight="1">
      <c r="A32" s="149" t="s">
        <v>11</v>
      </c>
      <c r="B32" s="73">
        <v>12660740921</v>
      </c>
      <c r="C32" s="88">
        <v>278719518</v>
      </c>
      <c r="D32" s="71">
        <f t="shared" si="11"/>
        <v>0.022014471328269274</v>
      </c>
      <c r="E32" s="73">
        <v>7547127214</v>
      </c>
      <c r="F32" s="60">
        <f t="shared" si="12"/>
        <v>0.5961047035945425</v>
      </c>
      <c r="G32" s="73">
        <v>3509451000</v>
      </c>
      <c r="H32" s="80">
        <f t="shared" si="13"/>
        <v>0.27719159738739907</v>
      </c>
      <c r="I32" s="81">
        <v>643360043</v>
      </c>
      <c r="J32" s="71">
        <f t="shared" si="14"/>
        <v>0.05081535488439524</v>
      </c>
      <c r="K32" s="73">
        <v>239447356</v>
      </c>
      <c r="L32" s="71">
        <f t="shared" si="15"/>
        <v>0.018912586356050906</v>
      </c>
      <c r="M32" s="73">
        <v>21892804</v>
      </c>
      <c r="N32" s="71">
        <f t="shared" si="16"/>
        <v>0.001729188215492748</v>
      </c>
      <c r="O32" s="61"/>
      <c r="P32" s="71"/>
    </row>
    <row r="33" spans="1:16" s="56" customFormat="1" ht="15" customHeight="1">
      <c r="A33" s="149" t="s">
        <v>43</v>
      </c>
      <c r="B33" s="73">
        <v>13293065390</v>
      </c>
      <c r="C33" s="88">
        <v>277478000</v>
      </c>
      <c r="D33" s="71">
        <f t="shared" si="11"/>
        <v>0.02087389114994792</v>
      </c>
      <c r="E33" s="73">
        <v>8065478178</v>
      </c>
      <c r="F33" s="80">
        <f t="shared" si="12"/>
        <v>0.6067432861699028</v>
      </c>
      <c r="G33" s="81">
        <v>3144626071</v>
      </c>
      <c r="H33" s="80">
        <f t="shared" si="13"/>
        <v>0.2365613933837724</v>
      </c>
      <c r="I33" s="81">
        <v>763298684</v>
      </c>
      <c r="J33" s="71">
        <f t="shared" si="14"/>
        <v>0.05742081766739884</v>
      </c>
      <c r="K33" s="73">
        <v>249196484</v>
      </c>
      <c r="L33" s="71">
        <f t="shared" si="15"/>
        <v>0.018746352078239496</v>
      </c>
      <c r="M33" s="73">
        <v>22368321</v>
      </c>
      <c r="N33" s="71">
        <f t="shared" si="16"/>
        <v>0.0016827060082640578</v>
      </c>
      <c r="O33" s="61"/>
      <c r="P33" s="71"/>
    </row>
    <row r="34" spans="1:16" s="56" customFormat="1" ht="15" customHeight="1">
      <c r="A34" s="149" t="s">
        <v>45</v>
      </c>
      <c r="B34" s="73">
        <v>14166520000</v>
      </c>
      <c r="C34" s="88">
        <v>274104000</v>
      </c>
      <c r="D34" s="71">
        <f t="shared" si="11"/>
        <v>0.019348717963197738</v>
      </c>
      <c r="E34" s="73">
        <v>9028035000</v>
      </c>
      <c r="F34" s="80">
        <f t="shared" si="12"/>
        <v>0.6372796565423265</v>
      </c>
      <c r="G34" s="81">
        <v>2795058000</v>
      </c>
      <c r="H34" s="80">
        <f t="shared" si="13"/>
        <v>0.19730025440263382</v>
      </c>
      <c r="I34" s="81">
        <v>835413000</v>
      </c>
      <c r="J34" s="71">
        <f t="shared" si="14"/>
        <v>0.058970939934436965</v>
      </c>
      <c r="K34" s="73">
        <v>264880000</v>
      </c>
      <c r="L34" s="71">
        <f t="shared" si="15"/>
        <v>0.018697605339914106</v>
      </c>
      <c r="M34" s="73">
        <v>22995000</v>
      </c>
      <c r="N34" s="71">
        <f t="shared" si="16"/>
        <v>0.0016231932754127336</v>
      </c>
      <c r="O34" s="61"/>
      <c r="P34" s="71"/>
    </row>
    <row r="35" spans="1:16" s="56" customFormat="1" ht="15" customHeight="1">
      <c r="A35" s="149" t="s">
        <v>48</v>
      </c>
      <c r="B35" s="73">
        <f>C35+E35+G35+I35+K35+M35+O35+G48+I48+K48+M48+O48</f>
        <v>15326500000</v>
      </c>
      <c r="C35" s="88">
        <v>260498000</v>
      </c>
      <c r="D35" s="71">
        <f t="shared" si="11"/>
        <v>0.01699657456040192</v>
      </c>
      <c r="E35" s="73">
        <v>9563331000</v>
      </c>
      <c r="F35" s="80">
        <f t="shared" si="12"/>
        <v>0.6239735751802433</v>
      </c>
      <c r="G35" s="81">
        <v>2516904000</v>
      </c>
      <c r="H35" s="80">
        <f t="shared" si="13"/>
        <v>0.16421909764134016</v>
      </c>
      <c r="I35" s="81">
        <v>834713000</v>
      </c>
      <c r="J35" s="71">
        <f t="shared" si="14"/>
        <v>0.054462075490164095</v>
      </c>
      <c r="K35" s="73">
        <v>806124000</v>
      </c>
      <c r="L35" s="71">
        <f t="shared" si="15"/>
        <v>0.05259674420122011</v>
      </c>
      <c r="M35" s="73">
        <v>23939000</v>
      </c>
      <c r="N35" s="71">
        <f t="shared" si="16"/>
        <v>0.001561935210256745</v>
      </c>
      <c r="O35" s="61"/>
      <c r="P35" s="71"/>
    </row>
    <row r="36" spans="1:16" s="56" customFormat="1" ht="15" customHeight="1">
      <c r="A36" s="149" t="s">
        <v>59</v>
      </c>
      <c r="B36" s="73">
        <f>C36+E36+G36+I36+K36+M36+O36+G49+I49+K49+M49+O49</f>
        <v>17308590127</v>
      </c>
      <c r="C36" s="88">
        <v>378275580</v>
      </c>
      <c r="D36" s="71">
        <f t="shared" si="11"/>
        <v>0.021854788704593606</v>
      </c>
      <c r="E36" s="73">
        <v>10305335638</v>
      </c>
      <c r="F36" s="80">
        <f t="shared" si="12"/>
        <v>0.5953885072317074</v>
      </c>
      <c r="G36" s="81">
        <v>2562925085</v>
      </c>
      <c r="H36" s="80">
        <f t="shared" si="13"/>
        <v>0.1480724349120755</v>
      </c>
      <c r="I36" s="81">
        <v>792176262</v>
      </c>
      <c r="J36" s="71">
        <f t="shared" si="14"/>
        <v>0.04576780986709421</v>
      </c>
      <c r="K36" s="73">
        <v>1424906437</v>
      </c>
      <c r="L36" s="71">
        <f t="shared" si="15"/>
        <v>0.08232365701336132</v>
      </c>
      <c r="M36" s="73">
        <v>25309720</v>
      </c>
      <c r="N36" s="71">
        <f t="shared" si="16"/>
        <v>0.0014622635243132186</v>
      </c>
      <c r="O36" s="61"/>
      <c r="P36" s="71"/>
    </row>
    <row r="37" spans="1:16" s="56" customFormat="1" ht="15" customHeight="1">
      <c r="A37" s="149" t="s">
        <v>57</v>
      </c>
      <c r="B37" s="73">
        <f>C37+E37+G37+I37+K37+M37+O37+G50+I50+K50+M50+O50</f>
        <v>17301218390</v>
      </c>
      <c r="C37" s="88">
        <v>267087024</v>
      </c>
      <c r="D37" s="71">
        <f t="shared" si="11"/>
        <v>0.015437469083355117</v>
      </c>
      <c r="E37" s="73">
        <v>10426867551</v>
      </c>
      <c r="F37" s="80">
        <f t="shared" si="12"/>
        <v>0.6026666628881274</v>
      </c>
      <c r="G37" s="81">
        <v>368061002</v>
      </c>
      <c r="H37" s="80">
        <f t="shared" si="13"/>
        <v>0.021273704181015197</v>
      </c>
      <c r="I37" s="81">
        <v>689355231</v>
      </c>
      <c r="J37" s="71">
        <f t="shared" si="14"/>
        <v>0.03984431705679429</v>
      </c>
      <c r="K37" s="73">
        <v>1716697406</v>
      </c>
      <c r="L37" s="71">
        <f t="shared" si="15"/>
        <v>0.0992240758600123</v>
      </c>
      <c r="M37" s="73">
        <v>74252241</v>
      </c>
      <c r="N37" s="71">
        <f t="shared" si="16"/>
        <v>0.004291734797297129</v>
      </c>
      <c r="O37" s="61">
        <v>2286857</v>
      </c>
      <c r="P37" s="71">
        <f>O37/B37</f>
        <v>0.00013217895690639854</v>
      </c>
    </row>
    <row r="38" spans="1:16" s="56" customFormat="1" ht="15" customHeight="1">
      <c r="A38" s="149" t="s">
        <v>80</v>
      </c>
      <c r="B38" s="73">
        <f>C38+E38+G38+I38+K38+M38+O38+G51+I51+K51+M51+O51</f>
        <v>17785758410</v>
      </c>
      <c r="C38" s="88">
        <v>252033006</v>
      </c>
      <c r="D38" s="71">
        <f t="shared" si="11"/>
        <v>0.014170495302482858</v>
      </c>
      <c r="E38" s="73">
        <v>10614646440</v>
      </c>
      <c r="F38" s="80">
        <f t="shared" si="12"/>
        <v>0.5968059497553919</v>
      </c>
      <c r="G38" s="81">
        <v>52078790</v>
      </c>
      <c r="H38" s="80">
        <f t="shared" si="13"/>
        <v>0.0029281174746373945</v>
      </c>
      <c r="I38" s="81">
        <v>660810910</v>
      </c>
      <c r="J38" s="71">
        <f t="shared" si="14"/>
        <v>0.03715393489368778</v>
      </c>
      <c r="K38" s="73">
        <v>1809147718</v>
      </c>
      <c r="L38" s="71">
        <f t="shared" si="15"/>
        <v>0.10171889645047753</v>
      </c>
      <c r="M38" s="73">
        <v>85506300</v>
      </c>
      <c r="N38" s="71">
        <f t="shared" si="16"/>
        <v>0.004807571205505877</v>
      </c>
      <c r="O38" s="61">
        <v>5325696</v>
      </c>
      <c r="P38" s="71">
        <f>O38/B38</f>
        <v>0.0002994359800257739</v>
      </c>
    </row>
    <row r="39" spans="1:16" s="56" customFormat="1" ht="15" customHeight="1">
      <c r="A39" s="149" t="s">
        <v>79</v>
      </c>
      <c r="B39" s="73">
        <f>C39+E39+G39+I39+K39+M39+O39+G52+I52+K52+M52+O52</f>
        <v>16805000000</v>
      </c>
      <c r="C39" s="88">
        <v>276055000</v>
      </c>
      <c r="D39" s="71">
        <f t="shared" si="11"/>
        <v>0.01642695626301696</v>
      </c>
      <c r="E39" s="73">
        <v>11476054000</v>
      </c>
      <c r="F39" s="80">
        <f t="shared" si="12"/>
        <v>0.6828952097590003</v>
      </c>
      <c r="G39" s="81">
        <v>32947000</v>
      </c>
      <c r="H39" s="80">
        <f t="shared" si="13"/>
        <v>0.001960547456114252</v>
      </c>
      <c r="I39" s="81">
        <v>699561000</v>
      </c>
      <c r="J39" s="71">
        <f t="shared" si="14"/>
        <v>0.041628146385004464</v>
      </c>
      <c r="K39" s="73">
        <v>2075881000</v>
      </c>
      <c r="L39" s="71">
        <f t="shared" si="15"/>
        <v>0.1235275810770604</v>
      </c>
      <c r="M39" s="73">
        <v>139111000</v>
      </c>
      <c r="N39" s="71">
        <f t="shared" si="16"/>
        <v>0.008277952990181494</v>
      </c>
      <c r="O39" s="61">
        <v>3238000</v>
      </c>
      <c r="P39" s="71">
        <f>O39/B39</f>
        <v>0.00019268074977685213</v>
      </c>
    </row>
    <row r="40" spans="1:15" s="56" customFormat="1" ht="15" customHeight="1">
      <c r="A40" s="178"/>
      <c r="N40" s="134"/>
      <c r="O40" s="85"/>
    </row>
    <row r="41" spans="1:16" s="56" customFormat="1" ht="15" customHeight="1" thickBot="1">
      <c r="A41" s="178"/>
      <c r="F41" s="85"/>
      <c r="G41" s="136"/>
      <c r="H41" s="90"/>
      <c r="I41" s="5"/>
      <c r="J41" s="5"/>
      <c r="K41" s="5"/>
      <c r="L41" s="5"/>
      <c r="M41" s="7"/>
      <c r="N41" s="5"/>
      <c r="O41" s="90"/>
      <c r="P41" s="110"/>
    </row>
    <row r="42" spans="1:16" s="184" customFormat="1" ht="15" customHeight="1" thickBot="1" thickTop="1">
      <c r="A42" s="192" t="s">
        <v>20</v>
      </c>
      <c r="B42" s="192"/>
      <c r="C42" s="192" t="s">
        <v>28</v>
      </c>
      <c r="D42" s="190"/>
      <c r="E42" s="192" t="s">
        <v>27</v>
      </c>
      <c r="G42" s="96" t="s">
        <v>77</v>
      </c>
      <c r="H42" s="96" t="s">
        <v>2</v>
      </c>
      <c r="I42" s="109" t="s">
        <v>34</v>
      </c>
      <c r="J42" s="109" t="s">
        <v>2</v>
      </c>
      <c r="K42" s="96" t="s">
        <v>19</v>
      </c>
      <c r="L42" s="109" t="s">
        <v>2</v>
      </c>
      <c r="M42" s="198" t="s">
        <v>26</v>
      </c>
      <c r="N42" s="109" t="s">
        <v>2</v>
      </c>
      <c r="O42" s="96" t="s">
        <v>92</v>
      </c>
      <c r="P42" s="96"/>
    </row>
    <row r="43" spans="1:16" s="56" customFormat="1" ht="15" customHeight="1" thickTop="1">
      <c r="A43" s="65" t="s">
        <v>23</v>
      </c>
      <c r="B43" s="103">
        <f aca="true" t="shared" si="17" ref="B43:B52">B4-B30</f>
        <v>7091207</v>
      </c>
      <c r="C43" s="71">
        <f aca="true" t="shared" si="18" ref="C43:C52">B43/B30</f>
        <v>0.0006256411519632383</v>
      </c>
      <c r="D43" s="105">
        <v>2001</v>
      </c>
      <c r="E43" s="61">
        <v>0</v>
      </c>
      <c r="F43" s="105">
        <v>2001</v>
      </c>
      <c r="G43" s="122"/>
      <c r="H43" s="78"/>
      <c r="I43" s="135">
        <v>0</v>
      </c>
      <c r="J43" s="74">
        <f aca="true" t="shared" si="19" ref="J43:J52">I43/B30</f>
        <v>0</v>
      </c>
      <c r="K43" s="83">
        <v>3938302</v>
      </c>
      <c r="L43" s="74">
        <f aca="true" t="shared" si="20" ref="L43:L52">K43/B30</f>
        <v>0.0003474674762785977</v>
      </c>
      <c r="M43" s="84">
        <v>7959066</v>
      </c>
      <c r="N43" s="71">
        <f aca="true" t="shared" si="21" ref="N43:N52">M43/B30</f>
        <v>0.0007022103882726091</v>
      </c>
      <c r="O43" s="122"/>
      <c r="P43" s="78">
        <f aca="true" t="shared" si="22" ref="P43:P52">O43/B30</f>
        <v>0</v>
      </c>
    </row>
    <row r="44" spans="1:16" s="56" customFormat="1" ht="15" customHeight="1">
      <c r="A44" s="65" t="s">
        <v>21</v>
      </c>
      <c r="B44" s="103">
        <f t="shared" si="17"/>
        <v>-407185795</v>
      </c>
      <c r="C44" s="71">
        <f t="shared" si="18"/>
        <v>-0.03629230129375094</v>
      </c>
      <c r="D44" s="105">
        <v>2002</v>
      </c>
      <c r="E44" s="61">
        <v>0</v>
      </c>
      <c r="F44" s="105">
        <v>2002</v>
      </c>
      <c r="G44" s="61"/>
      <c r="H44" s="71"/>
      <c r="I44" s="73">
        <v>0</v>
      </c>
      <c r="J44" s="74">
        <f t="shared" si="19"/>
        <v>0</v>
      </c>
      <c r="K44" s="81">
        <v>3657433</v>
      </c>
      <c r="L44" s="74">
        <f t="shared" si="20"/>
        <v>0.0003259854887563241</v>
      </c>
      <c r="M44" s="61">
        <v>6529392</v>
      </c>
      <c r="N44" s="71">
        <f t="shared" si="21"/>
        <v>0.000581962005155428</v>
      </c>
      <c r="O44" s="61"/>
      <c r="P44" s="71">
        <f t="shared" si="22"/>
        <v>0</v>
      </c>
    </row>
    <row r="45" spans="1:16" s="56" customFormat="1" ht="15" customHeight="1">
      <c r="A45" s="65" t="s">
        <v>22</v>
      </c>
      <c r="B45" s="103">
        <f t="shared" si="17"/>
        <v>-756551036</v>
      </c>
      <c r="C45" s="71">
        <f t="shared" si="18"/>
        <v>-0.05975566838628938</v>
      </c>
      <c r="D45" s="105">
        <v>2003</v>
      </c>
      <c r="E45" s="61">
        <v>0</v>
      </c>
      <c r="F45" s="105">
        <v>2003</v>
      </c>
      <c r="G45" s="61"/>
      <c r="H45" s="71"/>
      <c r="I45" s="73">
        <v>0</v>
      </c>
      <c r="J45" s="74">
        <f t="shared" si="19"/>
        <v>0</v>
      </c>
      <c r="K45" s="81">
        <v>7066254</v>
      </c>
      <c r="L45" s="74">
        <f t="shared" si="20"/>
        <v>0.0005581232602492807</v>
      </c>
      <c r="M45" s="61">
        <v>413676732</v>
      </c>
      <c r="N45" s="71">
        <f t="shared" si="21"/>
        <v>0.03267397497360099</v>
      </c>
      <c r="O45" s="61"/>
      <c r="P45" s="71">
        <f t="shared" si="22"/>
        <v>0</v>
      </c>
    </row>
    <row r="46" spans="1:16" s="56" customFormat="1" ht="15" customHeight="1">
      <c r="A46" s="65" t="s">
        <v>29</v>
      </c>
      <c r="B46" s="103">
        <f t="shared" si="17"/>
        <v>-928477797</v>
      </c>
      <c r="C46" s="71">
        <f t="shared" si="18"/>
        <v>-0.06984677873460758</v>
      </c>
      <c r="D46" s="105">
        <v>2004</v>
      </c>
      <c r="E46" s="61">
        <v>0</v>
      </c>
      <c r="F46" s="105">
        <v>2004</v>
      </c>
      <c r="G46" s="61"/>
      <c r="H46" s="71"/>
      <c r="I46" s="73">
        <v>0</v>
      </c>
      <c r="J46" s="74">
        <f t="shared" si="19"/>
        <v>0</v>
      </c>
      <c r="K46" s="81">
        <v>9168170</v>
      </c>
      <c r="L46" s="74">
        <f t="shared" si="20"/>
        <v>0.0006896956970434342</v>
      </c>
      <c r="M46" s="61">
        <v>761451482</v>
      </c>
      <c r="N46" s="71">
        <f t="shared" si="21"/>
        <v>0.05728185784543109</v>
      </c>
      <c r="O46" s="61"/>
      <c r="P46" s="71">
        <f t="shared" si="22"/>
        <v>0</v>
      </c>
    </row>
    <row r="47" spans="1:16" s="56" customFormat="1" ht="15" customHeight="1">
      <c r="A47" s="65" t="s">
        <v>42</v>
      </c>
      <c r="B47" s="103">
        <f t="shared" si="17"/>
        <v>-1273877000</v>
      </c>
      <c r="C47" s="71">
        <f t="shared" si="18"/>
        <v>-0.08992166036542495</v>
      </c>
      <c r="D47" s="105">
        <v>2005</v>
      </c>
      <c r="E47" s="61">
        <v>0</v>
      </c>
      <c r="F47" s="105">
        <v>2005</v>
      </c>
      <c r="G47" s="61"/>
      <c r="H47" s="71"/>
      <c r="I47" s="73">
        <v>0</v>
      </c>
      <c r="J47" s="74">
        <f t="shared" si="19"/>
        <v>0</v>
      </c>
      <c r="K47" s="81">
        <v>11771000</v>
      </c>
      <c r="L47" s="74">
        <f t="shared" si="20"/>
        <v>0.0008309027199340416</v>
      </c>
      <c r="M47" s="61">
        <v>934264000</v>
      </c>
      <c r="N47" s="71">
        <f t="shared" si="21"/>
        <v>0.06594872982214404</v>
      </c>
      <c r="O47" s="61"/>
      <c r="P47" s="71">
        <f t="shared" si="22"/>
        <v>0</v>
      </c>
    </row>
    <row r="48" spans="1:16" s="56" customFormat="1" ht="15" customHeight="1">
      <c r="A48" s="65" t="s">
        <v>46</v>
      </c>
      <c r="B48" s="103">
        <f t="shared" si="17"/>
        <v>-1492757000</v>
      </c>
      <c r="C48" s="71">
        <f t="shared" si="18"/>
        <v>-0.09739712263073762</v>
      </c>
      <c r="D48" s="105">
        <v>2006</v>
      </c>
      <c r="E48" s="61">
        <v>0</v>
      </c>
      <c r="F48" s="105">
        <v>2006</v>
      </c>
      <c r="G48" s="61"/>
      <c r="H48" s="71"/>
      <c r="I48" s="73">
        <v>0</v>
      </c>
      <c r="J48" s="74">
        <f t="shared" si="19"/>
        <v>0</v>
      </c>
      <c r="K48" s="81">
        <v>22545000</v>
      </c>
      <c r="L48" s="74">
        <f t="shared" si="20"/>
        <v>0.0014709816331191074</v>
      </c>
      <c r="M48" s="61">
        <v>24569000</v>
      </c>
      <c r="N48" s="71">
        <f t="shared" si="21"/>
        <v>0.001603040485433726</v>
      </c>
      <c r="O48" s="61">
        <v>1273877000</v>
      </c>
      <c r="P48" s="71">
        <f t="shared" si="22"/>
        <v>0.08311597559782077</v>
      </c>
    </row>
    <row r="49" spans="1:16" s="56" customFormat="1" ht="15" customHeight="1">
      <c r="A49" s="65" t="s">
        <v>49</v>
      </c>
      <c r="B49" s="103">
        <f t="shared" si="17"/>
        <v>-1949098114</v>
      </c>
      <c r="C49" s="71">
        <f t="shared" si="18"/>
        <v>-0.11260871623273144</v>
      </c>
      <c r="D49" s="105">
        <v>2007</v>
      </c>
      <c r="E49" s="61">
        <v>0</v>
      </c>
      <c r="F49" s="105">
        <v>2007</v>
      </c>
      <c r="G49" s="61"/>
      <c r="H49" s="71"/>
      <c r="I49" s="73">
        <v>0</v>
      </c>
      <c r="J49" s="74">
        <f t="shared" si="19"/>
        <v>0</v>
      </c>
      <c r="K49" s="81">
        <v>32246989</v>
      </c>
      <c r="L49" s="74">
        <f t="shared" si="20"/>
        <v>0.001863062719920631</v>
      </c>
      <c r="M49" s="61">
        <v>307174129</v>
      </c>
      <c r="N49" s="71">
        <f t="shared" si="21"/>
        <v>0.017746917960743274</v>
      </c>
      <c r="O49" s="61">
        <v>1480240287</v>
      </c>
      <c r="P49" s="71">
        <f t="shared" si="22"/>
        <v>0.08552055806619079</v>
      </c>
    </row>
    <row r="50" spans="1:16" s="56" customFormat="1" ht="15" customHeight="1">
      <c r="A50" s="65" t="s">
        <v>51</v>
      </c>
      <c r="B50" s="103">
        <f t="shared" si="17"/>
        <v>-2359712933</v>
      </c>
      <c r="C50" s="71">
        <f t="shared" si="18"/>
        <v>-0.13638998594248714</v>
      </c>
      <c r="D50" s="105">
        <v>2008</v>
      </c>
      <c r="E50" s="61">
        <v>0</v>
      </c>
      <c r="F50" s="105">
        <v>2008</v>
      </c>
      <c r="G50" s="61">
        <v>1698366916</v>
      </c>
      <c r="H50" s="71">
        <f>G50/B37</f>
        <v>0.09816458458102846</v>
      </c>
      <c r="I50" s="73">
        <v>0</v>
      </c>
      <c r="J50" s="74">
        <f t="shared" si="19"/>
        <v>0</v>
      </c>
      <c r="K50" s="81">
        <v>52184278</v>
      </c>
      <c r="L50" s="74">
        <f t="shared" si="20"/>
        <v>0.0030162198305156472</v>
      </c>
      <c r="M50" s="61">
        <v>2006059884</v>
      </c>
      <c r="N50" s="71">
        <f t="shared" si="21"/>
        <v>0.11594905276494807</v>
      </c>
      <c r="O50" s="61"/>
      <c r="P50" s="71">
        <f t="shared" si="22"/>
        <v>0</v>
      </c>
    </row>
    <row r="51" spans="1:16" ht="15" customHeight="1">
      <c r="A51" s="65" t="s">
        <v>58</v>
      </c>
      <c r="B51" s="103">
        <f t="shared" si="17"/>
        <v>-2245087819</v>
      </c>
      <c r="C51" s="71">
        <f t="shared" si="18"/>
        <v>-0.12622952405210366</v>
      </c>
      <c r="D51" s="105">
        <v>2009</v>
      </c>
      <c r="E51" s="61">
        <v>0</v>
      </c>
      <c r="F51" s="105">
        <v>2009</v>
      </c>
      <c r="G51" s="17">
        <v>1873006997</v>
      </c>
      <c r="H51" s="71">
        <f>G51/B38</f>
        <v>0.10530936909313388</v>
      </c>
      <c r="I51" s="73">
        <v>0</v>
      </c>
      <c r="J51" s="74">
        <f t="shared" si="19"/>
        <v>0</v>
      </c>
      <c r="K51" s="81">
        <v>42046125</v>
      </c>
      <c r="L51" s="74">
        <f t="shared" si="20"/>
        <v>0.0023640332917352386</v>
      </c>
      <c r="M51" s="61">
        <v>2391156428</v>
      </c>
      <c r="N51" s="71">
        <f t="shared" si="21"/>
        <v>0.1344421965529217</v>
      </c>
      <c r="O51" s="17"/>
      <c r="P51" s="71">
        <f t="shared" si="22"/>
        <v>0</v>
      </c>
    </row>
    <row r="52" spans="1:16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61">
        <v>0</v>
      </c>
      <c r="F52" s="105">
        <v>2010</v>
      </c>
      <c r="G52" s="17">
        <v>1752875000</v>
      </c>
      <c r="H52" s="71">
        <f>G52/B39</f>
        <v>0.10430675394227909</v>
      </c>
      <c r="I52" s="73">
        <v>269272000</v>
      </c>
      <c r="J52" s="74">
        <f t="shared" si="19"/>
        <v>0.01602332639095507</v>
      </c>
      <c r="K52" s="81">
        <v>72000000</v>
      </c>
      <c r="L52" s="74">
        <f t="shared" si="20"/>
        <v>0.0042844391550133885</v>
      </c>
      <c r="M52" s="61">
        <v>8006000</v>
      </c>
      <c r="N52" s="71">
        <f t="shared" si="21"/>
        <v>0.00047640583159773875</v>
      </c>
      <c r="O52" s="17"/>
      <c r="P52" s="71">
        <f t="shared" si="22"/>
        <v>0</v>
      </c>
    </row>
    <row r="53" ht="13.5">
      <c r="E53" s="33"/>
    </row>
  </sheetData>
  <sheetProtection/>
  <printOptions/>
  <pageMargins left="1.01" right="0.2755905511811024" top="0.7480314960629921" bottom="0.35433070866141736" header="0.5118110236220472" footer="0.2362204724409449"/>
  <pageSetup fitToHeight="1" fitToWidth="1" horizontalDpi="400" verticalDpi="400" orientation="landscape" paperSize="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PageLayoutView="0" workbookViewId="0" topLeftCell="A1">
      <selection activeCell="E47" sqref="E47"/>
    </sheetView>
  </sheetViews>
  <sheetFormatPr defaultColWidth="9.00390625" defaultRowHeight="13.5"/>
  <cols>
    <col min="1" max="1" width="15.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30" customHeight="1">
      <c r="B1" s="121" t="s">
        <v>143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9736853357</v>
      </c>
      <c r="C4" s="22">
        <v>3326890632</v>
      </c>
      <c r="D4" s="74">
        <f aca="true" t="shared" si="0" ref="D4:D13">C4/B4</f>
        <v>0.3416802646625296</v>
      </c>
      <c r="E4" s="75">
        <v>504750</v>
      </c>
      <c r="F4" s="80">
        <f aca="true" t="shared" si="1" ref="F4:F13">E4/B4</f>
        <v>5.1839129284732025E-05</v>
      </c>
      <c r="G4" s="69">
        <v>3603813954</v>
      </c>
      <c r="H4" s="74">
        <f aca="true" t="shared" si="2" ref="H4:H13">G4/B4</f>
        <v>0.3701210054076816</v>
      </c>
      <c r="I4" s="69">
        <v>1388725032</v>
      </c>
      <c r="J4" s="71">
        <f aca="true" t="shared" si="3" ref="J4:J13">I4/B4</f>
        <v>0.14262564928140983</v>
      </c>
      <c r="K4" s="24">
        <v>49483618</v>
      </c>
      <c r="L4" s="71">
        <f aca="true" t="shared" si="4" ref="L4:L13">K4/B4</f>
        <v>0.005082095435321035</v>
      </c>
      <c r="M4" s="24">
        <v>122989794</v>
      </c>
      <c r="N4" s="71">
        <f aca="true" t="shared" si="5" ref="N4:N13">M4/B4</f>
        <v>0.012631369652042711</v>
      </c>
      <c r="O4" s="24"/>
      <c r="P4" s="71"/>
    </row>
    <row r="5" spans="1:16" s="105" customFormat="1" ht="15" customHeight="1">
      <c r="A5" s="149" t="s">
        <v>10</v>
      </c>
      <c r="B5" s="13">
        <v>9875636244</v>
      </c>
      <c r="C5" s="88">
        <v>3510720731</v>
      </c>
      <c r="D5" s="74">
        <f t="shared" si="0"/>
        <v>0.35549311905174297</v>
      </c>
      <c r="E5" s="18">
        <v>632240</v>
      </c>
      <c r="F5" s="80">
        <f t="shared" si="1"/>
        <v>6.402017899192278E-05</v>
      </c>
      <c r="G5" s="81">
        <v>3667612775</v>
      </c>
      <c r="H5" s="74">
        <f t="shared" si="2"/>
        <v>0.3713798973942848</v>
      </c>
      <c r="I5" s="81">
        <v>1352528000</v>
      </c>
      <c r="J5" s="71">
        <f t="shared" si="3"/>
        <v>0.1369560367132534</v>
      </c>
      <c r="K5" s="73">
        <v>43181506</v>
      </c>
      <c r="L5" s="71">
        <f t="shared" si="4"/>
        <v>0.004372529013129171</v>
      </c>
      <c r="M5" s="73">
        <v>137881952</v>
      </c>
      <c r="N5" s="71">
        <f t="shared" si="5"/>
        <v>0.013961829758945504</v>
      </c>
      <c r="O5" s="73"/>
      <c r="P5" s="71"/>
    </row>
    <row r="6" spans="1:16" s="105" customFormat="1" ht="15" customHeight="1">
      <c r="A6" s="149" t="s">
        <v>11</v>
      </c>
      <c r="B6" s="13">
        <v>10795744162</v>
      </c>
      <c r="C6" s="88">
        <v>3779463840</v>
      </c>
      <c r="D6" s="74">
        <f t="shared" si="0"/>
        <v>0.35008831103124466</v>
      </c>
      <c r="E6" s="18">
        <v>543950</v>
      </c>
      <c r="F6" s="80">
        <f t="shared" si="1"/>
        <v>5.0385595641906064E-05</v>
      </c>
      <c r="G6" s="81">
        <v>3841831313</v>
      </c>
      <c r="H6" s="74">
        <f t="shared" si="2"/>
        <v>0.35586535354578736</v>
      </c>
      <c r="I6" s="81">
        <v>1677134000</v>
      </c>
      <c r="J6" s="71">
        <f t="shared" si="3"/>
        <v>0.15535140281513463</v>
      </c>
      <c r="K6" s="73">
        <v>88985683</v>
      </c>
      <c r="L6" s="71">
        <f t="shared" si="4"/>
        <v>0.008242663188816682</v>
      </c>
      <c r="M6" s="73">
        <v>203738439</v>
      </c>
      <c r="N6" s="71">
        <f t="shared" si="5"/>
        <v>0.018872107002789122</v>
      </c>
      <c r="O6" s="73"/>
      <c r="P6" s="71"/>
    </row>
    <row r="7" spans="1:16" s="105" customFormat="1" ht="15" customHeight="1">
      <c r="A7" s="149" t="s">
        <v>41</v>
      </c>
      <c r="B7" s="13">
        <v>11154403997</v>
      </c>
      <c r="C7" s="88">
        <v>3890989963</v>
      </c>
      <c r="D7" s="74">
        <f t="shared" si="0"/>
        <v>0.3488299297789904</v>
      </c>
      <c r="E7" s="18">
        <v>497370</v>
      </c>
      <c r="F7" s="80">
        <f t="shared" si="1"/>
        <v>4.4589563022261764E-05</v>
      </c>
      <c r="G7" s="81">
        <v>3709694816</v>
      </c>
      <c r="H7" s="74">
        <f t="shared" si="2"/>
        <v>0.3325766949984715</v>
      </c>
      <c r="I7" s="81">
        <v>1865144000</v>
      </c>
      <c r="J7" s="71">
        <f t="shared" si="3"/>
        <v>0.16721144406295793</v>
      </c>
      <c r="K7" s="73">
        <v>91539141</v>
      </c>
      <c r="L7" s="71">
        <f t="shared" si="4"/>
        <v>0.008206547030627512</v>
      </c>
      <c r="M7" s="73">
        <v>214893248</v>
      </c>
      <c r="N7" s="71">
        <f t="shared" si="5"/>
        <v>0.019265327673069398</v>
      </c>
      <c r="O7" s="73"/>
      <c r="P7" s="71"/>
    </row>
    <row r="8" spans="1:16" s="105" customFormat="1" ht="15" customHeight="1">
      <c r="A8" s="149" t="s">
        <v>45</v>
      </c>
      <c r="B8" s="13">
        <v>11775725489</v>
      </c>
      <c r="C8" s="88">
        <v>3944696688</v>
      </c>
      <c r="D8" s="74">
        <f t="shared" si="0"/>
        <v>0.3349854488103378</v>
      </c>
      <c r="E8" s="18">
        <v>522250</v>
      </c>
      <c r="F8" s="80">
        <f t="shared" si="1"/>
        <v>4.4349709110308895E-05</v>
      </c>
      <c r="G8" s="81">
        <v>3504417432</v>
      </c>
      <c r="H8" s="74">
        <f t="shared" si="2"/>
        <v>0.2975967328105231</v>
      </c>
      <c r="I8" s="81">
        <v>2172192088</v>
      </c>
      <c r="J8" s="71">
        <f t="shared" si="3"/>
        <v>0.1844635466433978</v>
      </c>
      <c r="K8" s="73">
        <v>550914145</v>
      </c>
      <c r="L8" s="71">
        <f t="shared" si="4"/>
        <v>0.04678388142748595</v>
      </c>
      <c r="M8" s="73">
        <v>206189699</v>
      </c>
      <c r="N8" s="71">
        <f t="shared" si="5"/>
        <v>0.017509723642301866</v>
      </c>
      <c r="O8" s="73"/>
      <c r="P8" s="71"/>
    </row>
    <row r="9" spans="1:16" s="105" customFormat="1" ht="15" customHeight="1">
      <c r="A9" s="149" t="s">
        <v>48</v>
      </c>
      <c r="B9" s="13">
        <f>C9+E9+G9+I9+K9+M9+O9+I22+G22+K22+M22+O22</f>
        <v>12400026104</v>
      </c>
      <c r="C9" s="88">
        <v>3945049263</v>
      </c>
      <c r="D9" s="74">
        <f t="shared" si="0"/>
        <v>0.31814846435907146</v>
      </c>
      <c r="E9" s="18">
        <v>568500</v>
      </c>
      <c r="F9" s="80">
        <f t="shared" si="1"/>
        <v>4.5846677678897246E-05</v>
      </c>
      <c r="G9" s="81">
        <v>3247793038</v>
      </c>
      <c r="H9" s="74">
        <f t="shared" si="2"/>
        <v>0.26191824200695246</v>
      </c>
      <c r="I9" s="81">
        <v>2235378625</v>
      </c>
      <c r="J9" s="71">
        <f t="shared" si="3"/>
        <v>0.1802720902562384</v>
      </c>
      <c r="K9" s="73">
        <v>637895786</v>
      </c>
      <c r="L9" s="71">
        <f t="shared" si="4"/>
        <v>0.05144310025236379</v>
      </c>
      <c r="M9" s="73">
        <v>600728413</v>
      </c>
      <c r="N9" s="71">
        <f t="shared" si="5"/>
        <v>0.048445737771972676</v>
      </c>
      <c r="O9" s="73"/>
      <c r="P9" s="71"/>
    </row>
    <row r="10" spans="1:16" s="105" customFormat="1" ht="15" customHeight="1">
      <c r="A10" s="149" t="s">
        <v>59</v>
      </c>
      <c r="B10" s="13">
        <f>C10+E10+G10+I10+K10+M10+O10+I23+G23+K23+M23+O23</f>
        <v>13600475883</v>
      </c>
      <c r="C10" s="88">
        <v>3918773414</v>
      </c>
      <c r="D10" s="74">
        <f t="shared" si="0"/>
        <v>0.28813502172363653</v>
      </c>
      <c r="E10" s="18">
        <v>473850</v>
      </c>
      <c r="F10" s="80">
        <f t="shared" si="1"/>
        <v>3.48406926401959E-05</v>
      </c>
      <c r="G10" s="81">
        <v>3378069427</v>
      </c>
      <c r="H10" s="74">
        <f t="shared" si="2"/>
        <v>0.24837876674759882</v>
      </c>
      <c r="I10" s="81">
        <v>2506597000</v>
      </c>
      <c r="J10" s="71">
        <f t="shared" si="3"/>
        <v>0.18430215395132876</v>
      </c>
      <c r="K10" s="73">
        <v>658461127</v>
      </c>
      <c r="L10" s="71">
        <f t="shared" si="4"/>
        <v>0.04841456524495938</v>
      </c>
      <c r="M10" s="73">
        <v>1092470154</v>
      </c>
      <c r="N10" s="71">
        <f t="shared" si="5"/>
        <v>0.08032587707945867</v>
      </c>
      <c r="O10" s="73"/>
      <c r="P10" s="71"/>
    </row>
    <row r="11" spans="1:16" s="105" customFormat="1" ht="15" customHeight="1">
      <c r="A11" s="149" t="s">
        <v>57</v>
      </c>
      <c r="B11" s="13">
        <f>C11+E11+G11+I11+K11+M11+O11+I24+G24+K24+M24+O24</f>
        <v>13477020092</v>
      </c>
      <c r="C11" s="88">
        <v>3119034351</v>
      </c>
      <c r="D11" s="74">
        <f t="shared" si="0"/>
        <v>0.23143353127828817</v>
      </c>
      <c r="E11" s="18">
        <v>392800</v>
      </c>
      <c r="F11" s="80">
        <f t="shared" si="1"/>
        <v>2.914590891150836E-05</v>
      </c>
      <c r="G11" s="81">
        <v>3349584022</v>
      </c>
      <c r="H11" s="74">
        <f t="shared" si="2"/>
        <v>0.24854040426847201</v>
      </c>
      <c r="I11" s="81">
        <v>775272000</v>
      </c>
      <c r="J11" s="71">
        <f t="shared" si="3"/>
        <v>0.05752547630764488</v>
      </c>
      <c r="K11" s="73">
        <v>643147064</v>
      </c>
      <c r="L11" s="71">
        <f t="shared" si="4"/>
        <v>0.04772175596753574</v>
      </c>
      <c r="M11" s="73">
        <v>1299350551</v>
      </c>
      <c r="N11" s="71">
        <f t="shared" si="5"/>
        <v>0.09641230347139561</v>
      </c>
      <c r="O11" s="73">
        <v>2109539058</v>
      </c>
      <c r="P11" s="71">
        <f>O11/B11</f>
        <v>0.1565285978353797</v>
      </c>
    </row>
    <row r="12" spans="1:16" s="105" customFormat="1" ht="15" customHeight="1">
      <c r="A12" s="149" t="s">
        <v>80</v>
      </c>
      <c r="B12" s="13">
        <f>C12+E12+G12+I12+K12+M12+O12+I25+G25+K25+M25+O25</f>
        <v>14159628645</v>
      </c>
      <c r="C12" s="88">
        <v>3084621920</v>
      </c>
      <c r="D12" s="74">
        <f t="shared" si="0"/>
        <v>0.21784624422966284</v>
      </c>
      <c r="E12" s="18">
        <v>429400</v>
      </c>
      <c r="F12" s="80">
        <f t="shared" si="1"/>
        <v>3.0325654066614822E-05</v>
      </c>
      <c r="G12" s="81">
        <v>3882509681</v>
      </c>
      <c r="H12" s="74">
        <f t="shared" si="2"/>
        <v>0.2741957277510225</v>
      </c>
      <c r="I12" s="81">
        <v>602518000</v>
      </c>
      <c r="J12" s="71">
        <f t="shared" si="3"/>
        <v>0.04255182216327115</v>
      </c>
      <c r="K12" s="73">
        <v>679383141</v>
      </c>
      <c r="L12" s="71">
        <f t="shared" si="4"/>
        <v>0.047980293695054035</v>
      </c>
      <c r="M12" s="73">
        <v>1522335429</v>
      </c>
      <c r="N12" s="71">
        <f t="shared" si="5"/>
        <v>0.1075123837755139</v>
      </c>
      <c r="O12" s="73">
        <v>2478277292</v>
      </c>
      <c r="P12" s="71">
        <f>O12/B12</f>
        <v>0.17502417288853978</v>
      </c>
    </row>
    <row r="13" spans="1:16" s="105" customFormat="1" ht="15" customHeight="1">
      <c r="A13" s="149" t="s">
        <v>79</v>
      </c>
      <c r="B13" s="13">
        <f>C13+E13+G13+I13+K13+M13+O13+I26+G26+K26+M26+O26</f>
        <v>15229763000</v>
      </c>
      <c r="C13" s="88">
        <v>3817045000</v>
      </c>
      <c r="D13" s="74">
        <f t="shared" si="0"/>
        <v>0.25063062373327805</v>
      </c>
      <c r="E13" s="18">
        <v>280000</v>
      </c>
      <c r="F13" s="80">
        <f t="shared" si="1"/>
        <v>1.8385053004436118E-05</v>
      </c>
      <c r="G13" s="81">
        <v>3209597000</v>
      </c>
      <c r="H13" s="74">
        <f t="shared" si="2"/>
        <v>0.21074503917099696</v>
      </c>
      <c r="I13" s="81">
        <v>598233000</v>
      </c>
      <c r="J13" s="71">
        <f t="shared" si="3"/>
        <v>0.0392805193357244</v>
      </c>
      <c r="K13" s="73">
        <v>594809000</v>
      </c>
      <c r="L13" s="71">
        <f t="shared" si="4"/>
        <v>0.039055696401841575</v>
      </c>
      <c r="M13" s="73">
        <v>1436403000</v>
      </c>
      <c r="N13" s="71">
        <f t="shared" si="5"/>
        <v>0.09431551889546803</v>
      </c>
      <c r="O13" s="73">
        <v>3515215000</v>
      </c>
      <c r="P13" s="71">
        <f>O13/B13</f>
        <v>0.2308121932035318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44"/>
      <c r="D15" s="44"/>
      <c r="E15" s="44"/>
      <c r="G15" s="34"/>
      <c r="H15" s="5"/>
      <c r="I15" s="5"/>
      <c r="J15" s="5"/>
      <c r="K15" s="8"/>
      <c r="L15" s="8"/>
      <c r="M15" s="5"/>
      <c r="N15" s="5"/>
      <c r="O15" s="5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G16" s="185" t="s">
        <v>24</v>
      </c>
      <c r="H16" s="96" t="s">
        <v>2</v>
      </c>
      <c r="I16" s="185" t="s">
        <v>33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9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F17" s="105">
        <v>2001</v>
      </c>
      <c r="G17" s="69">
        <v>30001000</v>
      </c>
      <c r="H17" s="70">
        <f aca="true" t="shared" si="6" ref="H17:H26">G17/B4</f>
        <v>0.003081180223221883</v>
      </c>
      <c r="I17" s="69">
        <v>45423</v>
      </c>
      <c r="J17" s="70">
        <f aca="true" t="shared" si="7" ref="J17:J26">I17/B4</f>
        <v>4.6650594739977865E-06</v>
      </c>
      <c r="K17" s="24">
        <v>1125782576</v>
      </c>
      <c r="L17" s="71">
        <f aca="true" t="shared" si="8" ref="L17:L26">K17/B4</f>
        <v>0.11562077960131284</v>
      </c>
      <c r="M17" s="24">
        <v>61498065</v>
      </c>
      <c r="N17" s="71">
        <f aca="true" t="shared" si="9" ref="N17:N26">M17/B4</f>
        <v>0.0063160101878075355</v>
      </c>
      <c r="O17" s="24">
        <v>26418513</v>
      </c>
      <c r="P17" s="71">
        <f aca="true" t="shared" si="10" ref="P17:P26">O17/B4</f>
        <v>0.002713249551099304</v>
      </c>
      <c r="Q17" s="57"/>
      <c r="R17" s="62"/>
      <c r="S17" s="57"/>
      <c r="T17" s="62"/>
    </row>
    <row r="18" spans="1:20" s="105" customFormat="1" ht="15" customHeight="1">
      <c r="A18" s="120"/>
      <c r="B18" s="24"/>
      <c r="F18" s="105">
        <v>2002</v>
      </c>
      <c r="G18" s="61">
        <v>0</v>
      </c>
      <c r="H18" s="72">
        <f t="shared" si="6"/>
        <v>0</v>
      </c>
      <c r="I18" s="61">
        <v>8865</v>
      </c>
      <c r="J18" s="72">
        <f t="shared" si="7"/>
        <v>8.97663682720795E-07</v>
      </c>
      <c r="K18" s="73">
        <v>1127180240</v>
      </c>
      <c r="L18" s="71">
        <f t="shared" si="8"/>
        <v>0.11413748057851208</v>
      </c>
      <c r="M18" s="73">
        <v>9161163</v>
      </c>
      <c r="N18" s="71">
        <f t="shared" si="9"/>
        <v>0.0009276529403931739</v>
      </c>
      <c r="O18" s="73">
        <v>26728772</v>
      </c>
      <c r="P18" s="71">
        <f t="shared" si="10"/>
        <v>0.002706536707064238</v>
      </c>
      <c r="Q18" s="57"/>
      <c r="R18" s="62"/>
      <c r="S18" s="57"/>
      <c r="T18" s="62"/>
    </row>
    <row r="19" spans="1:20" s="105" customFormat="1" ht="15" customHeight="1">
      <c r="A19" s="120"/>
      <c r="B19" s="24"/>
      <c r="F19" s="105">
        <v>2003</v>
      </c>
      <c r="G19" s="61">
        <v>0</v>
      </c>
      <c r="H19" s="72">
        <f t="shared" si="6"/>
        <v>0</v>
      </c>
      <c r="I19" s="61">
        <v>624</v>
      </c>
      <c r="J19" s="72">
        <f t="shared" si="7"/>
        <v>5.780055461080868E-08</v>
      </c>
      <c r="K19" s="73">
        <v>1165279595</v>
      </c>
      <c r="L19" s="71">
        <f t="shared" si="8"/>
        <v>0.10793879305714507</v>
      </c>
      <c r="M19" s="73">
        <v>22910859</v>
      </c>
      <c r="N19" s="71">
        <f t="shared" si="9"/>
        <v>0.002122212110272496</v>
      </c>
      <c r="O19" s="73">
        <v>15855859</v>
      </c>
      <c r="P19" s="71">
        <f t="shared" si="10"/>
        <v>0.0014687138526134332</v>
      </c>
      <c r="Q19" s="57"/>
      <c r="R19" s="62"/>
      <c r="S19" s="57"/>
      <c r="T19" s="62"/>
    </row>
    <row r="20" spans="1:20" s="105" customFormat="1" ht="15" customHeight="1">
      <c r="A20" s="120"/>
      <c r="B20" s="24"/>
      <c r="F20" s="105">
        <v>2004</v>
      </c>
      <c r="G20" s="61">
        <v>0</v>
      </c>
      <c r="H20" s="72">
        <f t="shared" si="6"/>
        <v>0</v>
      </c>
      <c r="I20" s="61">
        <v>0</v>
      </c>
      <c r="J20" s="72">
        <f t="shared" si="7"/>
        <v>0</v>
      </c>
      <c r="K20" s="73">
        <v>1307366041</v>
      </c>
      <c r="L20" s="71">
        <f t="shared" si="8"/>
        <v>0.11720626591538363</v>
      </c>
      <c r="M20" s="73">
        <v>43070726</v>
      </c>
      <c r="N20" s="71">
        <f t="shared" si="9"/>
        <v>0.0038613202472838498</v>
      </c>
      <c r="O20" s="73">
        <v>0</v>
      </c>
      <c r="P20" s="71">
        <f t="shared" si="10"/>
        <v>0</v>
      </c>
      <c r="Q20" s="57"/>
      <c r="R20" s="62"/>
      <c r="S20" s="57"/>
      <c r="T20" s="62"/>
    </row>
    <row r="21" spans="1:20" s="105" customFormat="1" ht="15" customHeight="1">
      <c r="A21" s="120"/>
      <c r="B21" s="24"/>
      <c r="F21" s="105">
        <v>2005</v>
      </c>
      <c r="G21" s="61">
        <v>0</v>
      </c>
      <c r="H21" s="72">
        <f t="shared" si="6"/>
        <v>0</v>
      </c>
      <c r="I21" s="61">
        <v>0</v>
      </c>
      <c r="J21" s="72">
        <f t="shared" si="7"/>
        <v>0</v>
      </c>
      <c r="K21" s="73">
        <v>1161581805</v>
      </c>
      <c r="L21" s="71">
        <f t="shared" si="8"/>
        <v>0.09864205870670666</v>
      </c>
      <c r="M21" s="73">
        <v>235211382</v>
      </c>
      <c r="N21" s="71">
        <f t="shared" si="9"/>
        <v>0.01997425825013642</v>
      </c>
      <c r="O21" s="73">
        <v>0</v>
      </c>
      <c r="P21" s="71">
        <f t="shared" si="10"/>
        <v>0</v>
      </c>
      <c r="Q21" s="57"/>
      <c r="R21" s="62"/>
      <c r="S21" s="57"/>
      <c r="T21" s="62"/>
    </row>
    <row r="22" spans="1:20" s="105" customFormat="1" ht="15" customHeight="1">
      <c r="A22" s="120"/>
      <c r="B22" s="24"/>
      <c r="F22" s="105">
        <v>2006</v>
      </c>
      <c r="G22" s="61">
        <v>0</v>
      </c>
      <c r="H22" s="72">
        <f t="shared" si="6"/>
        <v>0</v>
      </c>
      <c r="I22" s="61">
        <v>0</v>
      </c>
      <c r="J22" s="72">
        <f t="shared" si="7"/>
        <v>0</v>
      </c>
      <c r="K22" s="73">
        <v>1275589060</v>
      </c>
      <c r="L22" s="71">
        <f t="shared" si="8"/>
        <v>0.10286986892620496</v>
      </c>
      <c r="M22" s="73">
        <v>442481055</v>
      </c>
      <c r="N22" s="71">
        <f t="shared" si="9"/>
        <v>0.03568388092806228</v>
      </c>
      <c r="O22" s="73">
        <v>14542364</v>
      </c>
      <c r="P22" s="71">
        <f t="shared" si="10"/>
        <v>0.0011727688214550553</v>
      </c>
      <c r="Q22" s="57"/>
      <c r="R22" s="62"/>
      <c r="S22" s="57"/>
      <c r="T22" s="62"/>
    </row>
    <row r="23" spans="1:20" s="105" customFormat="1" ht="15" customHeight="1">
      <c r="A23" s="120"/>
      <c r="B23" s="24"/>
      <c r="F23" s="105">
        <v>2007</v>
      </c>
      <c r="G23" s="61">
        <v>0</v>
      </c>
      <c r="H23" s="72">
        <f t="shared" si="6"/>
        <v>0</v>
      </c>
      <c r="I23" s="61">
        <v>847230</v>
      </c>
      <c r="J23" s="72">
        <f t="shared" si="7"/>
        <v>6.229414377029266E-05</v>
      </c>
      <c r="K23" s="73">
        <v>1361238020</v>
      </c>
      <c r="L23" s="71">
        <f t="shared" si="8"/>
        <v>0.10008752867989627</v>
      </c>
      <c r="M23" s="73">
        <v>658579801</v>
      </c>
      <c r="N23" s="71">
        <f t="shared" si="9"/>
        <v>0.048423290969045865</v>
      </c>
      <c r="O23" s="73">
        <v>24965860</v>
      </c>
      <c r="P23" s="71">
        <f t="shared" si="10"/>
        <v>0.0018356607676652133</v>
      </c>
      <c r="Q23" s="57"/>
      <c r="R23" s="62"/>
      <c r="S23" s="57"/>
      <c r="T23" s="62"/>
    </row>
    <row r="24" spans="1:20" s="105" customFormat="1" ht="15" customHeight="1">
      <c r="A24" s="120"/>
      <c r="B24" s="24"/>
      <c r="F24" s="105">
        <v>2008</v>
      </c>
      <c r="G24" s="61">
        <v>0</v>
      </c>
      <c r="H24" s="72">
        <f t="shared" si="6"/>
        <v>0</v>
      </c>
      <c r="I24" s="61">
        <v>908342</v>
      </c>
      <c r="J24" s="72">
        <f t="shared" si="7"/>
        <v>6.739932075483026E-05</v>
      </c>
      <c r="K24" s="73">
        <v>1455599260</v>
      </c>
      <c r="L24" s="71">
        <f t="shared" si="8"/>
        <v>0.10800601691349025</v>
      </c>
      <c r="M24" s="73">
        <v>693913224</v>
      </c>
      <c r="N24" s="71">
        <f t="shared" si="9"/>
        <v>0.0514886242851199</v>
      </c>
      <c r="O24" s="73">
        <v>30279420</v>
      </c>
      <c r="P24" s="71">
        <f t="shared" si="10"/>
        <v>0.002246744443007394</v>
      </c>
      <c r="Q24" s="57"/>
      <c r="R24" s="62"/>
      <c r="S24" s="57"/>
      <c r="T24" s="62"/>
    </row>
    <row r="25" spans="1:20" s="105" customFormat="1" ht="15" customHeight="1">
      <c r="A25" s="120"/>
      <c r="B25" s="24"/>
      <c r="F25" s="105">
        <v>2009</v>
      </c>
      <c r="G25" s="61">
        <v>0</v>
      </c>
      <c r="H25" s="72">
        <f t="shared" si="6"/>
        <v>0</v>
      </c>
      <c r="I25" s="61">
        <v>918177</v>
      </c>
      <c r="J25" s="72">
        <f t="shared" si="7"/>
        <v>6.484470906828645E-05</v>
      </c>
      <c r="K25" s="73">
        <v>1176636104</v>
      </c>
      <c r="L25" s="71">
        <f t="shared" si="8"/>
        <v>0.08309794935303545</v>
      </c>
      <c r="M25" s="73">
        <v>717438488</v>
      </c>
      <c r="N25" s="71">
        <f t="shared" si="9"/>
        <v>0.05066788868459057</v>
      </c>
      <c r="O25" s="73">
        <v>14561013</v>
      </c>
      <c r="P25" s="71">
        <f t="shared" si="10"/>
        <v>0.0010283470961748517</v>
      </c>
      <c r="Q25" s="57"/>
      <c r="R25" s="62"/>
      <c r="S25" s="57"/>
      <c r="T25" s="62"/>
    </row>
    <row r="26" spans="1:20" s="105" customFormat="1" ht="15" customHeight="1">
      <c r="A26" s="120"/>
      <c r="B26" s="24"/>
      <c r="F26" s="105">
        <v>2010</v>
      </c>
      <c r="G26" s="61">
        <v>0</v>
      </c>
      <c r="H26" s="72">
        <f t="shared" si="6"/>
        <v>0</v>
      </c>
      <c r="I26" s="61">
        <v>0</v>
      </c>
      <c r="J26" s="72">
        <f t="shared" si="7"/>
        <v>0</v>
      </c>
      <c r="K26" s="73">
        <v>1328323000</v>
      </c>
      <c r="L26" s="71">
        <f t="shared" si="8"/>
        <v>0.0872188884357557</v>
      </c>
      <c r="M26" s="73">
        <v>1000</v>
      </c>
      <c r="N26" s="71">
        <f t="shared" si="9"/>
        <v>6.566090358727184E-08</v>
      </c>
      <c r="O26" s="73">
        <v>729857000</v>
      </c>
      <c r="P26" s="71">
        <f t="shared" si="10"/>
        <v>0.047923070109495466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9727692194</v>
      </c>
      <c r="C30" s="22">
        <v>264165257</v>
      </c>
      <c r="D30" s="71">
        <f aca="true" t="shared" si="11" ref="D30:D39">C30/B30</f>
        <v>0.02715600491172367</v>
      </c>
      <c r="E30" s="24">
        <v>6042154331</v>
      </c>
      <c r="F30" s="60">
        <f aca="true" t="shared" si="12" ref="F30:F39">E30/B30</f>
        <v>0.6211292679189393</v>
      </c>
      <c r="G30" s="24">
        <v>2856347048</v>
      </c>
      <c r="H30" s="60">
        <f aca="true" t="shared" si="13" ref="H30:H39">G30/B30</f>
        <v>0.29363049231366334</v>
      </c>
      <c r="I30" s="24">
        <v>432711625</v>
      </c>
      <c r="J30" s="71">
        <f aca="true" t="shared" si="14" ref="J30:J39">I30/B30</f>
        <v>0.04448245445789236</v>
      </c>
      <c r="K30" s="24">
        <v>25041624</v>
      </c>
      <c r="L30" s="71">
        <f aca="true" t="shared" si="15" ref="L30:L39">K30/B30</f>
        <v>0.0025742615515163573</v>
      </c>
      <c r="M30" s="24">
        <v>36662799</v>
      </c>
      <c r="N30" s="71">
        <f aca="true" t="shared" si="16" ref="N30:N39">M30/B30</f>
        <v>0.0037689102686260427</v>
      </c>
      <c r="O30" s="24"/>
      <c r="P30" s="71"/>
    </row>
    <row r="31" spans="1:16" s="105" customFormat="1" ht="15" customHeight="1">
      <c r="A31" s="149" t="s">
        <v>10</v>
      </c>
      <c r="B31" s="73">
        <v>9852725385</v>
      </c>
      <c r="C31" s="88">
        <v>246796675</v>
      </c>
      <c r="D31" s="71">
        <f t="shared" si="11"/>
        <v>0.025048569340593674</v>
      </c>
      <c r="E31" s="73">
        <v>5605105935</v>
      </c>
      <c r="F31" s="60">
        <f t="shared" si="12"/>
        <v>0.5688888826165127</v>
      </c>
      <c r="G31" s="73">
        <v>3414972226</v>
      </c>
      <c r="H31" s="60">
        <f t="shared" si="13"/>
        <v>0.34660178707497796</v>
      </c>
      <c r="I31" s="73">
        <v>437634333</v>
      </c>
      <c r="J31" s="71">
        <f t="shared" si="14"/>
        <v>0.04441759167126122</v>
      </c>
      <c r="K31" s="73">
        <v>80233837</v>
      </c>
      <c r="L31" s="71">
        <f t="shared" si="15"/>
        <v>0.008143314044066397</v>
      </c>
      <c r="M31" s="73">
        <v>41127512</v>
      </c>
      <c r="N31" s="71">
        <f t="shared" si="16"/>
        <v>0.004174226966947988</v>
      </c>
      <c r="O31" s="73"/>
      <c r="P31" s="71"/>
    </row>
    <row r="32" spans="1:16" s="105" customFormat="1" ht="15" customHeight="1">
      <c r="A32" s="149" t="s">
        <v>11</v>
      </c>
      <c r="B32" s="73">
        <v>10752673436</v>
      </c>
      <c r="C32" s="88">
        <v>254870274</v>
      </c>
      <c r="D32" s="71">
        <f t="shared" si="11"/>
        <v>0.023702967965779854</v>
      </c>
      <c r="E32" s="73">
        <v>6360778724</v>
      </c>
      <c r="F32" s="60">
        <f t="shared" si="12"/>
        <v>0.5915532320273099</v>
      </c>
      <c r="G32" s="73">
        <v>3196310074</v>
      </c>
      <c r="H32" s="80">
        <f t="shared" si="13"/>
        <v>0.2972572442587849</v>
      </c>
      <c r="I32" s="81">
        <v>503228343</v>
      </c>
      <c r="J32" s="71">
        <f t="shared" si="14"/>
        <v>0.04680030003656479</v>
      </c>
      <c r="K32" s="73">
        <v>197965223</v>
      </c>
      <c r="L32" s="71">
        <f t="shared" si="15"/>
        <v>0.018410790970105305</v>
      </c>
      <c r="M32" s="73">
        <v>43129669</v>
      </c>
      <c r="N32" s="71">
        <f t="shared" si="16"/>
        <v>0.0040110647139716595</v>
      </c>
      <c r="O32" s="73"/>
      <c r="P32" s="71"/>
    </row>
    <row r="33" spans="1:16" s="105" customFormat="1" ht="15" customHeight="1">
      <c r="A33" s="149" t="s">
        <v>41</v>
      </c>
      <c r="B33" s="73">
        <v>10919192615</v>
      </c>
      <c r="C33" s="88">
        <v>235706739</v>
      </c>
      <c r="D33" s="71">
        <f t="shared" si="11"/>
        <v>0.02158646223313279</v>
      </c>
      <c r="E33" s="73">
        <v>6986772289</v>
      </c>
      <c r="F33" s="80">
        <f t="shared" si="12"/>
        <v>0.6398616212156635</v>
      </c>
      <c r="G33" s="81">
        <v>2699467095</v>
      </c>
      <c r="H33" s="80">
        <f t="shared" si="13"/>
        <v>0.24722222513885017</v>
      </c>
      <c r="I33" s="81">
        <v>61724509</v>
      </c>
      <c r="J33" s="71">
        <f t="shared" si="14"/>
        <v>0.005652845514897074</v>
      </c>
      <c r="K33" s="73">
        <v>209031302</v>
      </c>
      <c r="L33" s="71">
        <f t="shared" si="15"/>
        <v>0.019143476021555646</v>
      </c>
      <c r="M33" s="73">
        <v>45357791</v>
      </c>
      <c r="N33" s="71">
        <f t="shared" si="16"/>
        <v>0.004153950992465389</v>
      </c>
      <c r="O33" s="73"/>
      <c r="P33" s="71"/>
    </row>
    <row r="34" spans="1:16" s="105" customFormat="1" ht="15" customHeight="1">
      <c r="A34" s="149" t="s">
        <v>45</v>
      </c>
      <c r="B34" s="73">
        <v>11113993015</v>
      </c>
      <c r="C34" s="88">
        <v>243419159</v>
      </c>
      <c r="D34" s="71">
        <f t="shared" si="11"/>
        <v>0.021902043547397353</v>
      </c>
      <c r="E34" s="73">
        <v>7460019377</v>
      </c>
      <c r="F34" s="80">
        <f t="shared" si="12"/>
        <v>0.6712276467091157</v>
      </c>
      <c r="G34" s="81">
        <v>2423024138</v>
      </c>
      <c r="H34" s="80">
        <f t="shared" si="13"/>
        <v>0.21801562541291555</v>
      </c>
      <c r="I34" s="81">
        <v>707784804</v>
      </c>
      <c r="J34" s="71">
        <f t="shared" si="14"/>
        <v>0.06368411452524203</v>
      </c>
      <c r="K34" s="73">
        <v>223057671</v>
      </c>
      <c r="L34" s="71">
        <f t="shared" si="15"/>
        <v>0.020069984810945105</v>
      </c>
      <c r="M34" s="73">
        <v>49483020</v>
      </c>
      <c r="N34" s="71">
        <f t="shared" si="16"/>
        <v>0.004452316996529982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11741446293</v>
      </c>
      <c r="C35" s="88">
        <v>229761136</v>
      </c>
      <c r="D35" s="71">
        <f t="shared" si="11"/>
        <v>0.01956838453001984</v>
      </c>
      <c r="E35" s="73">
        <v>7624375388</v>
      </c>
      <c r="F35" s="80">
        <f t="shared" si="12"/>
        <v>0.6493557265211434</v>
      </c>
      <c r="G35" s="81">
        <v>2272762000</v>
      </c>
      <c r="H35" s="80">
        <f t="shared" si="13"/>
        <v>0.1935674654795272</v>
      </c>
      <c r="I35" s="81">
        <v>711261726</v>
      </c>
      <c r="J35" s="71">
        <f t="shared" si="14"/>
        <v>0.06057701140480786</v>
      </c>
      <c r="K35" s="73">
        <v>678179724</v>
      </c>
      <c r="L35" s="71">
        <f t="shared" si="15"/>
        <v>0.0577594707735721</v>
      </c>
      <c r="M35" s="73">
        <v>52361827</v>
      </c>
      <c r="N35" s="71">
        <f t="shared" si="16"/>
        <v>0.0044595721594550925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12906562659</v>
      </c>
      <c r="C36" s="88">
        <v>244405690</v>
      </c>
      <c r="D36" s="71">
        <f t="shared" si="11"/>
        <v>0.018936543869763116</v>
      </c>
      <c r="E36" s="73">
        <v>8258295932</v>
      </c>
      <c r="F36" s="80">
        <f t="shared" si="12"/>
        <v>0.6398524649970476</v>
      </c>
      <c r="G36" s="81">
        <v>2369052187</v>
      </c>
      <c r="H36" s="80">
        <f t="shared" si="13"/>
        <v>0.18355407629373832</v>
      </c>
      <c r="I36" s="81">
        <v>671532533</v>
      </c>
      <c r="J36" s="71">
        <f t="shared" si="14"/>
        <v>0.05203031595184076</v>
      </c>
      <c r="K36" s="73">
        <v>1159216541</v>
      </c>
      <c r="L36" s="71">
        <f t="shared" si="15"/>
        <v>0.08981605495028186</v>
      </c>
      <c r="M36" s="73">
        <v>73554540</v>
      </c>
      <c r="N36" s="71">
        <f t="shared" si="16"/>
        <v>0.005699003053203246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12759581604</v>
      </c>
      <c r="C37" s="88">
        <v>219096786</v>
      </c>
      <c r="D37" s="71">
        <f t="shared" si="11"/>
        <v>0.017171157550441574</v>
      </c>
      <c r="E37" s="73">
        <v>8601716043</v>
      </c>
      <c r="F37" s="80">
        <f t="shared" si="12"/>
        <v>0.6741377820965109</v>
      </c>
      <c r="G37" s="81">
        <v>322388169</v>
      </c>
      <c r="H37" s="80">
        <f t="shared" si="13"/>
        <v>0.025266358961091213</v>
      </c>
      <c r="I37" s="81">
        <v>596554222</v>
      </c>
      <c r="J37" s="71">
        <f t="shared" si="14"/>
        <v>0.04675343130475268</v>
      </c>
      <c r="K37" s="73">
        <v>1328552080</v>
      </c>
      <c r="L37" s="71">
        <f t="shared" si="15"/>
        <v>0.10412191568910946</v>
      </c>
      <c r="M37" s="73">
        <v>149335905</v>
      </c>
      <c r="N37" s="71">
        <f t="shared" si="16"/>
        <v>0.011703824595093674</v>
      </c>
      <c r="O37" s="73">
        <v>1948657</v>
      </c>
      <c r="P37" s="71">
        <f>O37/B37</f>
        <v>0.0001527210735020587</v>
      </c>
    </row>
    <row r="38" spans="1:16" s="105" customFormat="1" ht="15" customHeight="1">
      <c r="A38" s="149" t="s">
        <v>80</v>
      </c>
      <c r="B38" s="73">
        <f>C38+E38+G38+I38+K38+M38+O38+G51+I51+K51+M51+O51</f>
        <v>13391183829</v>
      </c>
      <c r="C38" s="88">
        <v>237149240</v>
      </c>
      <c r="D38" s="71">
        <f t="shared" si="11"/>
        <v>0.017709355873856997</v>
      </c>
      <c r="E38" s="73">
        <v>8927242398</v>
      </c>
      <c r="F38" s="80">
        <f t="shared" si="12"/>
        <v>0.666650724237474</v>
      </c>
      <c r="G38" s="81">
        <v>300008286</v>
      </c>
      <c r="H38" s="80">
        <f t="shared" si="13"/>
        <v>0.022403417788224286</v>
      </c>
      <c r="I38" s="81">
        <v>578212614</v>
      </c>
      <c r="J38" s="71">
        <f t="shared" si="14"/>
        <v>0.043178603279854955</v>
      </c>
      <c r="K38" s="73">
        <v>1416216383</v>
      </c>
      <c r="L38" s="71">
        <f t="shared" si="15"/>
        <v>0.10575737000436333</v>
      </c>
      <c r="M38" s="73">
        <v>151865340</v>
      </c>
      <c r="N38" s="71">
        <f t="shared" si="16"/>
        <v>0.011340695635222319</v>
      </c>
      <c r="O38" s="73">
        <v>4559140</v>
      </c>
      <c r="P38" s="71">
        <f>O38/B38</f>
        <v>0.00034045832379111314</v>
      </c>
    </row>
    <row r="39" spans="1:16" s="105" customFormat="1" ht="15" customHeight="1">
      <c r="A39" s="149" t="s">
        <v>79</v>
      </c>
      <c r="B39" s="73">
        <f>C39+E39+G39+I39+K39+M39+O39+G52+I52+K52+M52+O52</f>
        <v>15229763000</v>
      </c>
      <c r="C39" s="88">
        <v>260847000</v>
      </c>
      <c r="D39" s="71">
        <f t="shared" si="11"/>
        <v>0.017127449718029097</v>
      </c>
      <c r="E39" s="73">
        <v>10135040000</v>
      </c>
      <c r="F39" s="80">
        <f t="shared" si="12"/>
        <v>0.6654758842931436</v>
      </c>
      <c r="G39" s="81">
        <v>57963000</v>
      </c>
      <c r="H39" s="80">
        <f t="shared" si="13"/>
        <v>0.003805902954629038</v>
      </c>
      <c r="I39" s="81">
        <v>615329000</v>
      </c>
      <c r="J39" s="71">
        <f t="shared" si="14"/>
        <v>0.040403058143452394</v>
      </c>
      <c r="K39" s="73">
        <v>1656292000</v>
      </c>
      <c r="L39" s="71">
        <f t="shared" si="15"/>
        <v>0.10875362932436966</v>
      </c>
      <c r="M39" s="73">
        <v>267449000</v>
      </c>
      <c r="N39" s="71">
        <f t="shared" si="16"/>
        <v>0.017560943003512266</v>
      </c>
      <c r="O39" s="73">
        <v>2688000</v>
      </c>
      <c r="P39" s="71">
        <f>O39/B39</f>
        <v>0.00017649650884258672</v>
      </c>
    </row>
    <row r="40" spans="1:15" s="105" customFormat="1" ht="15" customHeight="1">
      <c r="A40" s="153"/>
      <c r="N40" s="207"/>
      <c r="O40" s="44"/>
    </row>
    <row r="41" spans="1:17" s="105" customFormat="1" ht="15" customHeight="1" thickBot="1">
      <c r="A41" s="153"/>
      <c r="G41" s="34"/>
      <c r="H41" s="5"/>
      <c r="I41" s="5"/>
      <c r="J41" s="5"/>
      <c r="K41" s="5"/>
      <c r="L41" s="5"/>
      <c r="M41" s="5"/>
      <c r="N41" s="8"/>
      <c r="O41" s="8"/>
      <c r="P41" s="28"/>
      <c r="Q41" s="44"/>
    </row>
    <row r="42" spans="1:17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30</v>
      </c>
      <c r="J42" s="109" t="s">
        <v>2</v>
      </c>
      <c r="K42" s="96" t="s">
        <v>19</v>
      </c>
      <c r="L42" s="109" t="s">
        <v>2</v>
      </c>
      <c r="M42" s="96" t="s">
        <v>26</v>
      </c>
      <c r="N42" s="109" t="s">
        <v>2</v>
      </c>
      <c r="O42" s="96" t="s">
        <v>34</v>
      </c>
      <c r="P42" s="109" t="s">
        <v>2</v>
      </c>
      <c r="Q42" s="181"/>
    </row>
    <row r="43" spans="1:17" s="105" customFormat="1" ht="15" customHeight="1" thickTop="1">
      <c r="A43" s="65" t="s">
        <v>23</v>
      </c>
      <c r="B43" s="103">
        <f aca="true" t="shared" si="17" ref="B43:B52">B4-B30</f>
        <v>9161163</v>
      </c>
      <c r="C43" s="71">
        <f aca="true" t="shared" si="18" ref="C43:C52">B43/B30</f>
        <v>0.0009417611924080582</v>
      </c>
      <c r="D43" s="105">
        <v>2001</v>
      </c>
      <c r="E43" s="61">
        <v>190000000</v>
      </c>
      <c r="F43" s="105">
        <v>2001</v>
      </c>
      <c r="G43" s="83"/>
      <c r="H43" s="74"/>
      <c r="I43" s="83">
        <v>5000000</v>
      </c>
      <c r="J43" s="74">
        <f aca="true" t="shared" si="19" ref="J43:J52">I43/B30</f>
        <v>0.0005139965266462665</v>
      </c>
      <c r="K43" s="83">
        <v>478013</v>
      </c>
      <c r="L43" s="74">
        <f aca="true" t="shared" si="20" ref="L43:L52">K43/B30</f>
        <v>4.913940433835236E-05</v>
      </c>
      <c r="M43" s="84">
        <v>5131497</v>
      </c>
      <c r="N43" s="71">
        <f aca="true" t="shared" si="21" ref="N43:N52">M43/B30</f>
        <v>0.0005275143268991474</v>
      </c>
      <c r="O43" s="84"/>
      <c r="P43" s="71">
        <f>O43/B30</f>
        <v>0</v>
      </c>
      <c r="Q43" s="44"/>
    </row>
    <row r="44" spans="1:17" s="105" customFormat="1" ht="15" customHeight="1">
      <c r="A44" s="65" t="s">
        <v>21</v>
      </c>
      <c r="B44" s="103">
        <f t="shared" si="17"/>
        <v>22910859</v>
      </c>
      <c r="C44" s="71">
        <f t="shared" si="18"/>
        <v>0.002325332139560084</v>
      </c>
      <c r="D44" s="105">
        <v>2002</v>
      </c>
      <c r="E44" s="61">
        <v>10000000</v>
      </c>
      <c r="F44" s="105">
        <v>2002</v>
      </c>
      <c r="G44" s="81"/>
      <c r="H44" s="74"/>
      <c r="I44" s="81">
        <v>0</v>
      </c>
      <c r="J44" s="74">
        <f t="shared" si="19"/>
        <v>0</v>
      </c>
      <c r="K44" s="81">
        <v>1182546</v>
      </c>
      <c r="L44" s="74">
        <f t="shared" si="20"/>
        <v>0.00012002222266341994</v>
      </c>
      <c r="M44" s="61">
        <v>25551991</v>
      </c>
      <c r="N44" s="71">
        <f t="shared" si="21"/>
        <v>0.0025933931984850503</v>
      </c>
      <c r="O44" s="61"/>
      <c r="P44" s="71">
        <f aca="true" t="shared" si="22" ref="P44:P52">O44/B31</f>
        <v>0</v>
      </c>
      <c r="Q44" s="44"/>
    </row>
    <row r="45" spans="1:17" s="105" customFormat="1" ht="15" customHeight="1">
      <c r="A45" s="65" t="s">
        <v>22</v>
      </c>
      <c r="B45" s="103">
        <f t="shared" si="17"/>
        <v>43070726</v>
      </c>
      <c r="C45" s="71">
        <f t="shared" si="18"/>
        <v>0.004005583007459243</v>
      </c>
      <c r="D45" s="105">
        <v>2003</v>
      </c>
      <c r="E45" s="61">
        <v>150000000</v>
      </c>
      <c r="F45" s="105">
        <v>2003</v>
      </c>
      <c r="G45" s="81"/>
      <c r="H45" s="74"/>
      <c r="I45" s="81">
        <v>140000000</v>
      </c>
      <c r="J45" s="74">
        <f t="shared" si="19"/>
        <v>0.013020017843309493</v>
      </c>
      <c r="K45" s="81">
        <v>1183103</v>
      </c>
      <c r="L45" s="74">
        <f t="shared" si="20"/>
        <v>0.0001100287297890928</v>
      </c>
      <c r="M45" s="61">
        <v>55208026</v>
      </c>
      <c r="N45" s="71">
        <f t="shared" si="21"/>
        <v>0.005134353454384961</v>
      </c>
      <c r="O45" s="61"/>
      <c r="P45" s="71">
        <f t="shared" si="22"/>
        <v>0</v>
      </c>
      <c r="Q45" s="44"/>
    </row>
    <row r="46" spans="1:17" s="105" customFormat="1" ht="15" customHeight="1">
      <c r="A46" s="65" t="s">
        <v>29</v>
      </c>
      <c r="B46" s="103">
        <f t="shared" si="17"/>
        <v>235211382</v>
      </c>
      <c r="C46" s="71">
        <f t="shared" si="18"/>
        <v>0.021541096516319674</v>
      </c>
      <c r="D46" s="105">
        <v>2004</v>
      </c>
      <c r="E46" s="61">
        <v>26852000</v>
      </c>
      <c r="F46" s="105">
        <v>2004</v>
      </c>
      <c r="G46" s="81"/>
      <c r="H46" s="74"/>
      <c r="I46" s="81">
        <v>0</v>
      </c>
      <c r="J46" s="74">
        <f t="shared" si="19"/>
        <v>0</v>
      </c>
      <c r="K46" s="81">
        <v>582274</v>
      </c>
      <c r="L46" s="74">
        <f t="shared" si="20"/>
        <v>5.332573758247601E-05</v>
      </c>
      <c r="M46" s="61">
        <v>127550097</v>
      </c>
      <c r="N46" s="71">
        <f t="shared" si="21"/>
        <v>0.011681275484121498</v>
      </c>
      <c r="O46" s="61"/>
      <c r="P46" s="71">
        <f t="shared" si="22"/>
        <v>0</v>
      </c>
      <c r="Q46" s="44"/>
    </row>
    <row r="47" spans="1:16" s="105" customFormat="1" ht="15" customHeight="1">
      <c r="A47" s="65" t="s">
        <v>42</v>
      </c>
      <c r="B47" s="103">
        <f t="shared" si="17"/>
        <v>661732474</v>
      </c>
      <c r="C47" s="71">
        <f t="shared" si="18"/>
        <v>0.05954047956543546</v>
      </c>
      <c r="D47" s="105">
        <v>2005</v>
      </c>
      <c r="E47" s="61">
        <v>259000519</v>
      </c>
      <c r="F47" s="105">
        <v>2005</v>
      </c>
      <c r="G47" s="81"/>
      <c r="H47" s="74"/>
      <c r="I47" s="81">
        <v>0</v>
      </c>
      <c r="J47" s="74">
        <f t="shared" si="19"/>
        <v>0</v>
      </c>
      <c r="K47" s="81">
        <v>420084</v>
      </c>
      <c r="L47" s="74">
        <f t="shared" si="20"/>
        <v>3.779775634490985E-05</v>
      </c>
      <c r="M47" s="61">
        <v>5784762</v>
      </c>
      <c r="N47" s="71">
        <f t="shared" si="21"/>
        <v>0.0005204935788777801</v>
      </c>
      <c r="O47" s="61"/>
      <c r="P47" s="71">
        <f t="shared" si="22"/>
        <v>0</v>
      </c>
    </row>
    <row r="48" spans="1:16" s="105" customFormat="1" ht="15" customHeight="1">
      <c r="A48" s="65" t="s">
        <v>46</v>
      </c>
      <c r="B48" s="103">
        <f t="shared" si="17"/>
        <v>658579811</v>
      </c>
      <c r="C48" s="71">
        <f t="shared" si="18"/>
        <v>0.05609017786783484</v>
      </c>
      <c r="D48" s="105">
        <v>2006</v>
      </c>
      <c r="E48" s="61">
        <v>384000519</v>
      </c>
      <c r="F48" s="105">
        <v>2006</v>
      </c>
      <c r="G48" s="81"/>
      <c r="H48" s="74"/>
      <c r="I48" s="81">
        <v>125000000</v>
      </c>
      <c r="J48" s="74">
        <f t="shared" si="19"/>
        <v>0.01064604792976163</v>
      </c>
      <c r="K48" s="81">
        <v>233428</v>
      </c>
      <c r="L48" s="74">
        <f t="shared" si="20"/>
        <v>1.988068540918718E-05</v>
      </c>
      <c r="M48" s="61">
        <v>47511064</v>
      </c>
      <c r="N48" s="71">
        <f t="shared" si="21"/>
        <v>0.004046440516303778</v>
      </c>
      <c r="O48" s="61">
        <v>0</v>
      </c>
      <c r="P48" s="71">
        <f t="shared" si="22"/>
        <v>0</v>
      </c>
    </row>
    <row r="49" spans="1:16" s="105" customFormat="1" ht="15" customHeight="1">
      <c r="A49" s="65" t="s">
        <v>49</v>
      </c>
      <c r="B49" s="103">
        <f t="shared" si="17"/>
        <v>693913224</v>
      </c>
      <c r="C49" s="71">
        <f t="shared" si="18"/>
        <v>0.05376437106715789</v>
      </c>
      <c r="D49" s="105">
        <v>2007</v>
      </c>
      <c r="E49" s="61">
        <v>450000519</v>
      </c>
      <c r="F49" s="105">
        <v>2007</v>
      </c>
      <c r="G49" s="81"/>
      <c r="H49" s="74"/>
      <c r="I49" s="81">
        <v>66000000</v>
      </c>
      <c r="J49" s="74">
        <f t="shared" si="19"/>
        <v>0.005113677571927093</v>
      </c>
      <c r="K49" s="81">
        <v>386435</v>
      </c>
      <c r="L49" s="74">
        <f t="shared" si="20"/>
        <v>2.994096958344918E-05</v>
      </c>
      <c r="M49" s="61">
        <v>64118801</v>
      </c>
      <c r="N49" s="71">
        <f t="shared" si="21"/>
        <v>0.004967922342614491</v>
      </c>
      <c r="O49" s="61">
        <v>0</v>
      </c>
      <c r="P49" s="71">
        <f t="shared" si="22"/>
        <v>0</v>
      </c>
    </row>
    <row r="50" spans="1:16" s="105" customFormat="1" ht="15" customHeight="1">
      <c r="A50" s="65" t="s">
        <v>51</v>
      </c>
      <c r="B50" s="103">
        <f t="shared" si="17"/>
        <v>717438488</v>
      </c>
      <c r="C50" s="71">
        <f t="shared" si="18"/>
        <v>0.05622743051191351</v>
      </c>
      <c r="D50" s="105">
        <v>2008</v>
      </c>
      <c r="E50" s="61">
        <v>500000519</v>
      </c>
      <c r="F50" s="105">
        <v>2008</v>
      </c>
      <c r="G50" s="81">
        <v>1447197552</v>
      </c>
      <c r="H50" s="74">
        <f>G50/B37</f>
        <v>0.1134204550677679</v>
      </c>
      <c r="I50" s="81">
        <v>50000000</v>
      </c>
      <c r="J50" s="74">
        <f t="shared" si="19"/>
        <v>0.003918623788128406</v>
      </c>
      <c r="K50" s="81">
        <v>704107</v>
      </c>
      <c r="L50" s="74">
        <f t="shared" si="20"/>
        <v>5.5182608791754545E-05</v>
      </c>
      <c r="M50" s="61">
        <v>42088083</v>
      </c>
      <c r="N50" s="71">
        <f t="shared" si="21"/>
        <v>0.003298547264810455</v>
      </c>
      <c r="O50" s="61">
        <v>0</v>
      </c>
      <c r="P50" s="71">
        <f t="shared" si="22"/>
        <v>0</v>
      </c>
    </row>
    <row r="51" spans="1:16" s="105" customFormat="1" ht="15" customHeight="1">
      <c r="A51" s="65" t="s">
        <v>58</v>
      </c>
      <c r="B51" s="103">
        <f t="shared" si="17"/>
        <v>768444816</v>
      </c>
      <c r="C51" s="71">
        <f t="shared" si="18"/>
        <v>0.05738438257683035</v>
      </c>
      <c r="D51" s="105">
        <v>2009</v>
      </c>
      <c r="E51" s="61">
        <v>634000519</v>
      </c>
      <c r="F51" s="105">
        <v>2009</v>
      </c>
      <c r="G51" s="81">
        <v>1603415061</v>
      </c>
      <c r="H51" s="74">
        <f>G51/B38</f>
        <v>0.11973661787299478</v>
      </c>
      <c r="I51" s="81">
        <v>134000000</v>
      </c>
      <c r="J51" s="74">
        <f t="shared" si="19"/>
        <v>0.010006583563568821</v>
      </c>
      <c r="K51" s="81">
        <v>299127</v>
      </c>
      <c r="L51" s="74">
        <f t="shared" si="20"/>
        <v>2.233760687775859E-05</v>
      </c>
      <c r="M51" s="61">
        <v>38216240</v>
      </c>
      <c r="N51" s="71">
        <f t="shared" si="21"/>
        <v>0.002853835813771652</v>
      </c>
      <c r="O51" s="61">
        <v>0</v>
      </c>
      <c r="P51" s="71">
        <f t="shared" si="22"/>
        <v>0</v>
      </c>
    </row>
    <row r="52" spans="1:16" s="105" customFormat="1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61">
        <v>500000000</v>
      </c>
      <c r="F52" s="105">
        <v>2010</v>
      </c>
      <c r="G52" s="81">
        <v>1503110000</v>
      </c>
      <c r="H52" s="74">
        <f>G52/B39</f>
        <v>0.09869556079106419</v>
      </c>
      <c r="I52" s="81">
        <v>0</v>
      </c>
      <c r="J52" s="74">
        <f t="shared" si="19"/>
        <v>0</v>
      </c>
      <c r="K52" s="81">
        <v>3000000</v>
      </c>
      <c r="L52" s="74">
        <f t="shared" si="20"/>
        <v>0.00019698271076181554</v>
      </c>
      <c r="M52" s="61">
        <v>10607000</v>
      </c>
      <c r="N52" s="71">
        <f t="shared" si="21"/>
        <v>0.0006964652043501924</v>
      </c>
      <c r="O52" s="61">
        <v>717438000</v>
      </c>
      <c r="P52" s="71">
        <f t="shared" si="22"/>
        <v>0.047107627347845134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  <row r="56" s="105" customFormat="1" ht="15" customHeight="1">
      <c r="A56" s="153"/>
    </row>
    <row r="57" s="105" customFormat="1" ht="15" customHeight="1">
      <c r="A57" s="153"/>
    </row>
  </sheetData>
  <sheetProtection/>
  <printOptions/>
  <pageMargins left="0.7874015748031497" right="0.29" top="0.64" bottom="0.45" header="0.5118110236220472" footer="0.39"/>
  <pageSetup fitToHeight="1" fitToWidth="1" horizontalDpi="400" verticalDpi="400" orientation="landscape" paperSize="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A40" sqref="A40"/>
    </sheetView>
  </sheetViews>
  <sheetFormatPr defaultColWidth="9.00390625" defaultRowHeight="13.5"/>
  <cols>
    <col min="1" max="1" width="15.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3.625" style="0" customWidth="1"/>
    <col min="18" max="18" width="7.625" style="0" customWidth="1"/>
    <col min="19" max="19" width="9.25390625" style="0" bestFit="1" customWidth="1"/>
  </cols>
  <sheetData>
    <row r="1" spans="2:7" ht="27.75" customHeight="1">
      <c r="B1" s="121" t="s">
        <v>141</v>
      </c>
      <c r="G1" t="s">
        <v>142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4908381793</v>
      </c>
      <c r="C4" s="22">
        <v>1735052701</v>
      </c>
      <c r="D4" s="74">
        <f aca="true" t="shared" si="0" ref="D4:D13">C4/B4</f>
        <v>0.35348772246576543</v>
      </c>
      <c r="E4" s="75">
        <v>91750</v>
      </c>
      <c r="F4" s="80">
        <f aca="true" t="shared" si="1" ref="F4:F13">E4/B4</f>
        <v>1.8692514940636362E-05</v>
      </c>
      <c r="G4" s="69">
        <v>1761253027</v>
      </c>
      <c r="H4" s="74">
        <f aca="true" t="shared" si="2" ref="H4:H13">G4/B4</f>
        <v>0.3588255969639076</v>
      </c>
      <c r="I4" s="69">
        <v>734291559</v>
      </c>
      <c r="J4" s="71">
        <f aca="true" t="shared" si="3" ref="J4:J13">I4/B4</f>
        <v>0.14959951975357677</v>
      </c>
      <c r="K4" s="24">
        <v>2763047</v>
      </c>
      <c r="L4" s="71">
        <f aca="true" t="shared" si="4" ref="L4:L13">K4/B4</f>
        <v>0.0005629242215714494</v>
      </c>
      <c r="M4" s="24">
        <v>57129042</v>
      </c>
      <c r="N4" s="71">
        <f aca="true" t="shared" si="5" ref="N4:N13">M4/B4</f>
        <v>0.011639078704405911</v>
      </c>
      <c r="O4" s="24"/>
      <c r="P4" s="71"/>
    </row>
    <row r="5" spans="1:16" s="105" customFormat="1" ht="15" customHeight="1">
      <c r="A5" s="149" t="s">
        <v>10</v>
      </c>
      <c r="B5" s="13">
        <v>4743804401</v>
      </c>
      <c r="C5" s="88">
        <v>1755153679</v>
      </c>
      <c r="D5" s="74">
        <f t="shared" si="0"/>
        <v>0.36998862740420146</v>
      </c>
      <c r="E5" s="18">
        <v>103750</v>
      </c>
      <c r="F5" s="80">
        <f t="shared" si="1"/>
        <v>2.1870631929539372E-05</v>
      </c>
      <c r="G5" s="81">
        <v>1740463973</v>
      </c>
      <c r="H5" s="74">
        <f t="shared" si="2"/>
        <v>0.36689201869982413</v>
      </c>
      <c r="I5" s="81">
        <v>682880000</v>
      </c>
      <c r="J5" s="71">
        <f t="shared" si="3"/>
        <v>0.14395197235704912</v>
      </c>
      <c r="K5" s="73">
        <v>23953736</v>
      </c>
      <c r="L5" s="71">
        <f t="shared" si="4"/>
        <v>0.005049478008610667</v>
      </c>
      <c r="M5" s="73">
        <v>54444623</v>
      </c>
      <c r="N5" s="71">
        <f t="shared" si="5"/>
        <v>0.011476995760728036</v>
      </c>
      <c r="O5" s="73"/>
      <c r="P5" s="71"/>
    </row>
    <row r="6" spans="1:16" s="105" customFormat="1" ht="15" customHeight="1">
      <c r="A6" s="149" t="s">
        <v>11</v>
      </c>
      <c r="B6" s="13">
        <v>5314516568</v>
      </c>
      <c r="C6" s="88">
        <v>1757751305</v>
      </c>
      <c r="D6" s="74">
        <f t="shared" si="0"/>
        <v>0.3307452865202922</v>
      </c>
      <c r="E6" s="18">
        <v>110650</v>
      </c>
      <c r="F6" s="80">
        <f t="shared" si="1"/>
        <v>2.0820332119435026E-05</v>
      </c>
      <c r="G6" s="81">
        <v>1870488398</v>
      </c>
      <c r="H6" s="74">
        <f t="shared" si="2"/>
        <v>0.35195833413384514</v>
      </c>
      <c r="I6" s="81">
        <v>1021429664</v>
      </c>
      <c r="J6" s="71">
        <f t="shared" si="3"/>
        <v>0.19219615762424697</v>
      </c>
      <c r="K6" s="73">
        <v>47311462</v>
      </c>
      <c r="L6" s="71">
        <f t="shared" si="4"/>
        <v>0.008902307744202708</v>
      </c>
      <c r="M6" s="73">
        <v>109906722</v>
      </c>
      <c r="N6" s="71">
        <f t="shared" si="5"/>
        <v>0.02068047405511447</v>
      </c>
      <c r="O6" s="73"/>
      <c r="P6" s="71"/>
    </row>
    <row r="7" spans="1:16" s="105" customFormat="1" ht="15" customHeight="1">
      <c r="A7" s="149" t="s">
        <v>41</v>
      </c>
      <c r="B7" s="13">
        <v>5307921906</v>
      </c>
      <c r="C7" s="88">
        <v>1849419181</v>
      </c>
      <c r="D7" s="74">
        <f t="shared" si="0"/>
        <v>0.3484262228706573</v>
      </c>
      <c r="E7" s="18">
        <v>137550</v>
      </c>
      <c r="F7" s="80">
        <f t="shared" si="1"/>
        <v>2.5914096408335514E-05</v>
      </c>
      <c r="G7" s="81">
        <v>1765768976</v>
      </c>
      <c r="H7" s="74">
        <f t="shared" si="2"/>
        <v>0.3326667210389813</v>
      </c>
      <c r="I7" s="81">
        <v>1073593000</v>
      </c>
      <c r="J7" s="71">
        <f t="shared" si="3"/>
        <v>0.20226239553118247</v>
      </c>
      <c r="K7" s="73">
        <v>26238340</v>
      </c>
      <c r="L7" s="71">
        <f t="shared" si="4"/>
        <v>0.004943241529296155</v>
      </c>
      <c r="M7" s="73">
        <v>84816554</v>
      </c>
      <c r="N7" s="71">
        <f t="shared" si="5"/>
        <v>0.015979239239395093</v>
      </c>
      <c r="O7" s="73"/>
      <c r="P7" s="71"/>
    </row>
    <row r="8" spans="1:16" s="105" customFormat="1" ht="15" customHeight="1">
      <c r="A8" s="149" t="s">
        <v>45</v>
      </c>
      <c r="B8" s="13">
        <v>5874527193</v>
      </c>
      <c r="C8" s="88">
        <v>2040914017</v>
      </c>
      <c r="D8" s="74">
        <f t="shared" si="0"/>
        <v>0.34741757931292294</v>
      </c>
      <c r="E8" s="18">
        <v>243200</v>
      </c>
      <c r="F8" s="80">
        <f t="shared" si="1"/>
        <v>4.139907638691222E-05</v>
      </c>
      <c r="G8" s="81">
        <v>1692834577</v>
      </c>
      <c r="H8" s="74">
        <f t="shared" si="2"/>
        <v>0.2881652465609755</v>
      </c>
      <c r="I8" s="81">
        <v>1299533071</v>
      </c>
      <c r="J8" s="71">
        <f t="shared" si="3"/>
        <v>0.22121492135545895</v>
      </c>
      <c r="K8" s="73">
        <v>244780939</v>
      </c>
      <c r="L8" s="71">
        <f t="shared" si="4"/>
        <v>0.041668194044905835</v>
      </c>
      <c r="M8" s="73">
        <v>84829085</v>
      </c>
      <c r="N8" s="71">
        <f t="shared" si="5"/>
        <v>0.014440155303235482</v>
      </c>
      <c r="O8" s="73"/>
      <c r="P8" s="71"/>
    </row>
    <row r="9" spans="1:16" s="105" customFormat="1" ht="15" customHeight="1">
      <c r="A9" s="149" t="s">
        <v>48</v>
      </c>
      <c r="B9" s="13">
        <f>C9+E9+G9+I9+K9+M9+O9+E22+G22+I22+K22+M22+O22</f>
        <v>5360196796</v>
      </c>
      <c r="C9" s="88">
        <v>1932052373</v>
      </c>
      <c r="D9" s="74">
        <f t="shared" si="0"/>
        <v>0.36044429832161706</v>
      </c>
      <c r="E9" s="18">
        <v>211350</v>
      </c>
      <c r="F9" s="80">
        <f t="shared" si="1"/>
        <v>3.942952246785381E-05</v>
      </c>
      <c r="G9" s="81">
        <v>1326613698</v>
      </c>
      <c r="H9" s="74">
        <f t="shared" si="2"/>
        <v>0.24749346870808436</v>
      </c>
      <c r="I9" s="81">
        <v>1207899000</v>
      </c>
      <c r="J9" s="71">
        <f t="shared" si="3"/>
        <v>0.22534601731439863</v>
      </c>
      <c r="K9" s="73">
        <v>101322919</v>
      </c>
      <c r="L9" s="71">
        <f t="shared" si="4"/>
        <v>0.018902835633872874</v>
      </c>
      <c r="M9" s="73">
        <v>250487209</v>
      </c>
      <c r="N9" s="71">
        <f t="shared" si="5"/>
        <v>0.04673097248722732</v>
      </c>
      <c r="O9" s="73"/>
      <c r="P9" s="71"/>
    </row>
    <row r="10" spans="1:16" s="105" customFormat="1" ht="15" customHeight="1">
      <c r="A10" s="149" t="s">
        <v>59</v>
      </c>
      <c r="B10" s="13">
        <f>C10+E10+G10+I10+K10+M10+O10+E23+G23+I23+K23+M23+O23</f>
        <v>6626541476</v>
      </c>
      <c r="C10" s="88">
        <v>2104074923</v>
      </c>
      <c r="D10" s="74">
        <f t="shared" si="0"/>
        <v>0.31752233508543426</v>
      </c>
      <c r="E10" s="18">
        <v>254650</v>
      </c>
      <c r="F10" s="80">
        <f t="shared" si="1"/>
        <v>3.842879440539097E-05</v>
      </c>
      <c r="G10" s="81">
        <v>1614974544</v>
      </c>
      <c r="H10" s="74">
        <f t="shared" si="2"/>
        <v>0.24371303640807393</v>
      </c>
      <c r="I10" s="81">
        <v>1483974081</v>
      </c>
      <c r="J10" s="71">
        <f t="shared" si="3"/>
        <v>0.22394398139280583</v>
      </c>
      <c r="K10" s="73">
        <v>334386750</v>
      </c>
      <c r="L10" s="71">
        <f t="shared" si="4"/>
        <v>0.05046173048355338</v>
      </c>
      <c r="M10" s="73">
        <v>518099499</v>
      </c>
      <c r="N10" s="71">
        <f t="shared" si="5"/>
        <v>0.07818550610095057</v>
      </c>
      <c r="O10" s="73"/>
      <c r="P10" s="71"/>
    </row>
    <row r="11" spans="1:16" s="105" customFormat="1" ht="15" customHeight="1">
      <c r="A11" s="149" t="s">
        <v>57</v>
      </c>
      <c r="B11" s="13">
        <f>C11+E11+G11+I11+K11+M11+O11+E24+G24+I24+K24+M24+O24</f>
        <v>6738237854</v>
      </c>
      <c r="C11" s="88">
        <v>1803307712</v>
      </c>
      <c r="D11" s="74">
        <f t="shared" si="0"/>
        <v>0.26762304196927506</v>
      </c>
      <c r="E11" s="18">
        <v>197250</v>
      </c>
      <c r="F11" s="80">
        <f t="shared" si="1"/>
        <v>2.9273232004255694E-05</v>
      </c>
      <c r="G11" s="81">
        <v>1741184464</v>
      </c>
      <c r="H11" s="74">
        <f t="shared" si="2"/>
        <v>0.25840353245565323</v>
      </c>
      <c r="I11" s="81">
        <v>472647000</v>
      </c>
      <c r="J11" s="71">
        <f t="shared" si="3"/>
        <v>0.07014400652530008</v>
      </c>
      <c r="K11" s="73">
        <v>310020881</v>
      </c>
      <c r="L11" s="71">
        <f t="shared" si="4"/>
        <v>0.04600919227212545</v>
      </c>
      <c r="M11" s="73">
        <v>713223834</v>
      </c>
      <c r="N11" s="71">
        <f t="shared" si="5"/>
        <v>0.10584723327577567</v>
      </c>
      <c r="O11" s="73">
        <v>1161542768</v>
      </c>
      <c r="P11" s="71">
        <f>O11/B11</f>
        <v>0.17238079052232874</v>
      </c>
    </row>
    <row r="12" spans="1:16" s="105" customFormat="1" ht="15" customHeight="1">
      <c r="A12" s="149" t="s">
        <v>80</v>
      </c>
      <c r="B12" s="13">
        <f>C12+E12+G12+I12+K12+M12+O12+E25+G25+I25+K25+M25+O25</f>
        <v>6912954311</v>
      </c>
      <c r="C12" s="88">
        <v>1804413400</v>
      </c>
      <c r="D12" s="74">
        <f t="shared" si="0"/>
        <v>0.26101914157436124</v>
      </c>
      <c r="E12" s="18">
        <v>240000</v>
      </c>
      <c r="F12" s="80">
        <f t="shared" si="1"/>
        <v>3.471742893166649E-05</v>
      </c>
      <c r="G12" s="81">
        <v>1788618820</v>
      </c>
      <c r="H12" s="74">
        <f t="shared" si="2"/>
        <v>0.2587343615382966</v>
      </c>
      <c r="I12" s="81">
        <v>253928000</v>
      </c>
      <c r="J12" s="71">
        <f t="shared" si="3"/>
        <v>0.0367321970573342</v>
      </c>
      <c r="K12" s="73">
        <v>337934775</v>
      </c>
      <c r="L12" s="71">
        <f t="shared" si="4"/>
        <v>0.048884277227505026</v>
      </c>
      <c r="M12" s="73">
        <v>755074524</v>
      </c>
      <c r="N12" s="71">
        <f t="shared" si="5"/>
        <v>0.10922602552117461</v>
      </c>
      <c r="O12" s="73">
        <v>1373462088</v>
      </c>
      <c r="P12" s="71">
        <f>O12/B12</f>
        <v>0.1986794684603261</v>
      </c>
    </row>
    <row r="13" spans="1:16" s="105" customFormat="1" ht="15" customHeight="1">
      <c r="A13" s="149" t="s">
        <v>79</v>
      </c>
      <c r="B13" s="13">
        <f>C13+E13+G13+I13+K13+M13+O13+E26+G26+I26+K26+M26+O26</f>
        <v>7237935000</v>
      </c>
      <c r="C13" s="88">
        <v>1825457000</v>
      </c>
      <c r="D13" s="74">
        <f t="shared" si="0"/>
        <v>0.25220687944835096</v>
      </c>
      <c r="E13" s="18">
        <v>151000</v>
      </c>
      <c r="F13" s="80">
        <f t="shared" si="1"/>
        <v>2.0862303958242234E-05</v>
      </c>
      <c r="G13" s="81">
        <v>1557669000</v>
      </c>
      <c r="H13" s="74">
        <f t="shared" si="2"/>
        <v>0.21520903406841868</v>
      </c>
      <c r="I13" s="81">
        <v>322235000</v>
      </c>
      <c r="J13" s="71">
        <f t="shared" si="3"/>
        <v>0.044520294807842295</v>
      </c>
      <c r="K13" s="73">
        <v>300517000</v>
      </c>
      <c r="L13" s="71">
        <f t="shared" si="4"/>
        <v>0.041519715222642924</v>
      </c>
      <c r="M13" s="73">
        <v>859143000</v>
      </c>
      <c r="N13" s="71">
        <f t="shared" si="5"/>
        <v>0.11870001595759011</v>
      </c>
      <c r="O13" s="73">
        <v>1747509000</v>
      </c>
      <c r="P13" s="71">
        <f>O13/B13</f>
        <v>0.24143750945539025</v>
      </c>
    </row>
    <row r="14" spans="1:20" s="105" customFormat="1" ht="15" customHeight="1">
      <c r="A14" s="120"/>
      <c r="B14" s="24"/>
      <c r="C14" s="57"/>
      <c r="D14" s="98"/>
      <c r="E14" s="24"/>
      <c r="F14" s="117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4:20" s="105" customFormat="1" ht="15" customHeight="1" thickBot="1">
      <c r="D15" s="44"/>
      <c r="E15" s="34"/>
      <c r="F15" s="5"/>
      <c r="G15" s="8"/>
      <c r="H15" s="8"/>
      <c r="I15" s="8"/>
      <c r="J15" s="45"/>
      <c r="K15" s="5"/>
      <c r="L15" s="5"/>
      <c r="M15" s="8"/>
      <c r="N15" s="8"/>
      <c r="O15" s="8"/>
      <c r="P15" s="28"/>
      <c r="Q15" s="57"/>
      <c r="R15" s="62"/>
      <c r="S15" s="57"/>
      <c r="T15" s="62"/>
    </row>
    <row r="16" spans="5:20" s="190" customFormat="1" ht="15" customHeight="1" thickBot="1" thickTop="1">
      <c r="E16" s="185" t="s">
        <v>24</v>
      </c>
      <c r="F16" s="96" t="s">
        <v>2</v>
      </c>
      <c r="G16" s="102" t="s">
        <v>8</v>
      </c>
      <c r="H16" s="96" t="s">
        <v>2</v>
      </c>
      <c r="I16" s="185" t="s">
        <v>31</v>
      </c>
      <c r="J16" s="206" t="s">
        <v>2</v>
      </c>
      <c r="K16" s="109" t="s">
        <v>33</v>
      </c>
      <c r="L16" s="96" t="s">
        <v>2</v>
      </c>
      <c r="M16" s="186" t="s">
        <v>25</v>
      </c>
      <c r="N16" s="96" t="s">
        <v>2</v>
      </c>
      <c r="O16" s="186" t="s">
        <v>36</v>
      </c>
      <c r="P16" s="96" t="s">
        <v>2</v>
      </c>
      <c r="Q16" s="182"/>
      <c r="R16" s="183"/>
      <c r="S16" s="182"/>
      <c r="T16" s="183"/>
    </row>
    <row r="17" spans="4:20" s="105" customFormat="1" ht="15" customHeight="1" thickTop="1">
      <c r="D17" s="105">
        <v>2001</v>
      </c>
      <c r="E17" s="69">
        <v>34515760</v>
      </c>
      <c r="F17" s="70">
        <f aca="true" t="shared" si="6" ref="F17:F26">E17/B4</f>
        <v>0.007032003918119007</v>
      </c>
      <c r="G17" s="24">
        <v>563294907</v>
      </c>
      <c r="H17" s="71">
        <f aca="true" t="shared" si="7" ref="H17:H26">G17/B4</f>
        <v>0.11476183613168252</v>
      </c>
      <c r="I17" s="69">
        <v>0</v>
      </c>
      <c r="J17" s="70">
        <f aca="true" t="shared" si="8" ref="J17:J26">I17/B4</f>
        <v>0</v>
      </c>
      <c r="K17" s="24">
        <v>0</v>
      </c>
      <c r="L17" s="71">
        <f aca="true" t="shared" si="9" ref="L17:L26">K17/B4</f>
        <v>0</v>
      </c>
      <c r="M17" s="24">
        <v>0</v>
      </c>
      <c r="N17" s="71">
        <f aca="true" t="shared" si="10" ref="N17:N26">M17/B4</f>
        <v>0</v>
      </c>
      <c r="O17" s="24"/>
      <c r="P17" s="71">
        <f>O17/B4</f>
        <v>0</v>
      </c>
      <c r="Q17" s="57"/>
      <c r="R17" s="62"/>
      <c r="S17" s="57"/>
      <c r="T17" s="62"/>
    </row>
    <row r="18" spans="4:20" s="105" customFormat="1" ht="15" customHeight="1">
      <c r="D18" s="105">
        <v>2002</v>
      </c>
      <c r="E18" s="61">
        <v>0</v>
      </c>
      <c r="F18" s="72">
        <f t="shared" si="6"/>
        <v>0</v>
      </c>
      <c r="G18" s="73">
        <v>473855547</v>
      </c>
      <c r="H18" s="71">
        <f t="shared" si="7"/>
        <v>0.09988935186706067</v>
      </c>
      <c r="I18" s="61">
        <v>0</v>
      </c>
      <c r="J18" s="72">
        <f t="shared" si="8"/>
        <v>0</v>
      </c>
      <c r="K18" s="73">
        <v>0</v>
      </c>
      <c r="L18" s="71">
        <f t="shared" si="9"/>
        <v>0</v>
      </c>
      <c r="M18" s="73">
        <v>129919093</v>
      </c>
      <c r="N18" s="71">
        <f t="shared" si="10"/>
        <v>0.027387110010820195</v>
      </c>
      <c r="O18" s="73"/>
      <c r="P18" s="71">
        <f aca="true" t="shared" si="11" ref="P18:P26">O18/B5</f>
        <v>0</v>
      </c>
      <c r="Q18" s="57"/>
      <c r="R18" s="62"/>
      <c r="S18" s="57"/>
      <c r="T18" s="62"/>
    </row>
    <row r="19" spans="4:20" s="105" customFormat="1" ht="15" customHeight="1">
      <c r="D19" s="105">
        <v>2003</v>
      </c>
      <c r="E19" s="61">
        <v>0</v>
      </c>
      <c r="F19" s="72">
        <f t="shared" si="6"/>
        <v>0</v>
      </c>
      <c r="G19" s="73">
        <v>495979782</v>
      </c>
      <c r="H19" s="71">
        <f t="shared" si="7"/>
        <v>0.09332547479227277</v>
      </c>
      <c r="I19" s="61">
        <v>0</v>
      </c>
      <c r="J19" s="72">
        <f t="shared" si="8"/>
        <v>0</v>
      </c>
      <c r="K19" s="73">
        <v>0</v>
      </c>
      <c r="L19" s="71">
        <f t="shared" si="9"/>
        <v>0</v>
      </c>
      <c r="M19" s="73">
        <v>11535585</v>
      </c>
      <c r="N19" s="71">
        <f t="shared" si="10"/>
        <v>0.0021705803062988965</v>
      </c>
      <c r="O19" s="73"/>
      <c r="P19" s="71">
        <f t="shared" si="11"/>
        <v>0</v>
      </c>
      <c r="Q19" s="57"/>
      <c r="R19" s="62"/>
      <c r="S19" s="57"/>
      <c r="T19" s="62"/>
    </row>
    <row r="20" spans="4:20" s="105" customFormat="1" ht="15" customHeight="1">
      <c r="D20" s="105">
        <v>2004</v>
      </c>
      <c r="E20" s="61">
        <v>0</v>
      </c>
      <c r="F20" s="72">
        <f t="shared" si="6"/>
        <v>0</v>
      </c>
      <c r="G20" s="73">
        <v>479832458</v>
      </c>
      <c r="H20" s="71">
        <f t="shared" si="7"/>
        <v>0.0903993062628906</v>
      </c>
      <c r="I20" s="61">
        <v>0</v>
      </c>
      <c r="J20" s="72">
        <f t="shared" si="8"/>
        <v>0</v>
      </c>
      <c r="K20" s="73">
        <v>0</v>
      </c>
      <c r="L20" s="71">
        <f t="shared" si="9"/>
        <v>0</v>
      </c>
      <c r="M20" s="73">
        <v>0</v>
      </c>
      <c r="N20" s="71">
        <f t="shared" si="10"/>
        <v>0</v>
      </c>
      <c r="O20" s="73"/>
      <c r="P20" s="71">
        <f t="shared" si="11"/>
        <v>0</v>
      </c>
      <c r="Q20" s="57"/>
      <c r="R20" s="62"/>
      <c r="S20" s="57"/>
      <c r="T20" s="62"/>
    </row>
    <row r="21" spans="4:20" s="105" customFormat="1" ht="15" customHeight="1">
      <c r="D21" s="105">
        <v>2005</v>
      </c>
      <c r="E21" s="61">
        <v>0</v>
      </c>
      <c r="F21" s="72">
        <f t="shared" si="6"/>
        <v>0</v>
      </c>
      <c r="G21" s="73">
        <v>491283566</v>
      </c>
      <c r="H21" s="71">
        <f t="shared" si="7"/>
        <v>0.08362946495258482</v>
      </c>
      <c r="I21" s="61">
        <v>0</v>
      </c>
      <c r="J21" s="72">
        <f t="shared" si="8"/>
        <v>0</v>
      </c>
      <c r="K21" s="73">
        <v>1559</v>
      </c>
      <c r="L21" s="71">
        <f t="shared" si="9"/>
        <v>2.653830595690631E-07</v>
      </c>
      <c r="M21" s="73">
        <v>20107179</v>
      </c>
      <c r="N21" s="71">
        <f t="shared" si="10"/>
        <v>0.003422774010470054</v>
      </c>
      <c r="O21" s="73"/>
      <c r="P21" s="71">
        <f t="shared" si="11"/>
        <v>0</v>
      </c>
      <c r="Q21" s="57"/>
      <c r="R21" s="62"/>
      <c r="S21" s="57"/>
      <c r="T21" s="62"/>
    </row>
    <row r="22" spans="4:20" s="105" customFormat="1" ht="15" customHeight="1">
      <c r="D22" s="105">
        <v>2006</v>
      </c>
      <c r="E22" s="61">
        <v>0</v>
      </c>
      <c r="F22" s="72">
        <f t="shared" si="6"/>
        <v>0</v>
      </c>
      <c r="G22" s="73">
        <v>520082401</v>
      </c>
      <c r="H22" s="71">
        <f t="shared" si="7"/>
        <v>0.09702673629223967</v>
      </c>
      <c r="I22" s="61">
        <v>0</v>
      </c>
      <c r="J22" s="72">
        <f t="shared" si="8"/>
        <v>0</v>
      </c>
      <c r="K22" s="73">
        <v>10546</v>
      </c>
      <c r="L22" s="71">
        <f t="shared" si="9"/>
        <v>1.9674650766311155E-06</v>
      </c>
      <c r="M22" s="73">
        <v>21517300</v>
      </c>
      <c r="N22" s="71">
        <f t="shared" si="10"/>
        <v>0.004014274255015617</v>
      </c>
      <c r="O22" s="73">
        <v>0</v>
      </c>
      <c r="P22" s="71">
        <f t="shared" si="11"/>
        <v>0</v>
      </c>
      <c r="Q22" s="57"/>
      <c r="R22" s="62"/>
      <c r="S22" s="57"/>
      <c r="T22" s="62"/>
    </row>
    <row r="23" spans="4:20" s="105" customFormat="1" ht="15" customHeight="1">
      <c r="D23" s="105">
        <v>2007</v>
      </c>
      <c r="E23" s="61">
        <v>0</v>
      </c>
      <c r="F23" s="72">
        <f t="shared" si="6"/>
        <v>0</v>
      </c>
      <c r="G23" s="73">
        <v>558857030</v>
      </c>
      <c r="H23" s="71">
        <f t="shared" si="7"/>
        <v>0.08433615514579781</v>
      </c>
      <c r="I23" s="61">
        <v>0</v>
      </c>
      <c r="J23" s="72">
        <f t="shared" si="8"/>
        <v>0</v>
      </c>
      <c r="K23" s="73">
        <v>20954</v>
      </c>
      <c r="L23" s="71">
        <f t="shared" si="9"/>
        <v>3.1621321734559683E-06</v>
      </c>
      <c r="M23" s="73">
        <v>11899045</v>
      </c>
      <c r="N23" s="71">
        <f t="shared" si="10"/>
        <v>0.001795664456805401</v>
      </c>
      <c r="O23" s="73">
        <v>0</v>
      </c>
      <c r="P23" s="71">
        <f t="shared" si="11"/>
        <v>0</v>
      </c>
      <c r="Q23" s="57"/>
      <c r="R23" s="62"/>
      <c r="S23" s="57"/>
      <c r="T23" s="62"/>
    </row>
    <row r="24" spans="4:20" s="105" customFormat="1" ht="15" customHeight="1">
      <c r="D24" s="105">
        <v>2008</v>
      </c>
      <c r="E24" s="61">
        <v>0</v>
      </c>
      <c r="F24" s="72">
        <f t="shared" si="6"/>
        <v>0</v>
      </c>
      <c r="G24" s="73">
        <v>521774461</v>
      </c>
      <c r="H24" s="71">
        <f t="shared" si="7"/>
        <v>0.07743485348921908</v>
      </c>
      <c r="I24" s="61">
        <v>0</v>
      </c>
      <c r="J24" s="72">
        <f t="shared" si="8"/>
        <v>0</v>
      </c>
      <c r="K24" s="73">
        <v>20162</v>
      </c>
      <c r="L24" s="71">
        <f t="shared" si="9"/>
        <v>2.9921769514311955E-06</v>
      </c>
      <c r="M24" s="73">
        <v>14319322</v>
      </c>
      <c r="N24" s="71">
        <f t="shared" si="10"/>
        <v>0.0021250840813670097</v>
      </c>
      <c r="O24" s="73">
        <v>0</v>
      </c>
      <c r="P24" s="71">
        <f t="shared" si="11"/>
        <v>0</v>
      </c>
      <c r="Q24" s="57"/>
      <c r="R24" s="62"/>
      <c r="S24" s="57"/>
      <c r="T24" s="62"/>
    </row>
    <row r="25" spans="4:20" s="105" customFormat="1" ht="15" customHeight="1">
      <c r="D25" s="105">
        <v>2009</v>
      </c>
      <c r="E25" s="61">
        <v>0</v>
      </c>
      <c r="F25" s="72">
        <f t="shared" si="6"/>
        <v>0</v>
      </c>
      <c r="G25" s="73">
        <v>584746967</v>
      </c>
      <c r="H25" s="71">
        <f t="shared" si="7"/>
        <v>0.08458713029095846</v>
      </c>
      <c r="I25" s="61">
        <v>0</v>
      </c>
      <c r="J25" s="72">
        <f t="shared" si="8"/>
        <v>0</v>
      </c>
      <c r="K25" s="73">
        <v>13077</v>
      </c>
      <c r="L25" s="71">
        <f t="shared" si="9"/>
        <v>1.891665908914178E-06</v>
      </c>
      <c r="M25" s="73">
        <v>14522660</v>
      </c>
      <c r="N25" s="71">
        <f t="shared" si="10"/>
        <v>0.0021007892352031487</v>
      </c>
      <c r="O25" s="73">
        <v>0</v>
      </c>
      <c r="P25" s="71">
        <f t="shared" si="11"/>
        <v>0</v>
      </c>
      <c r="Q25" s="57"/>
      <c r="R25" s="62"/>
      <c r="S25" s="57"/>
      <c r="T25" s="62"/>
    </row>
    <row r="26" spans="4:20" s="105" customFormat="1" ht="15" customHeight="1">
      <c r="D26" s="105">
        <v>2010</v>
      </c>
      <c r="E26" s="61">
        <v>0</v>
      </c>
      <c r="F26" s="72">
        <f t="shared" si="6"/>
        <v>0</v>
      </c>
      <c r="G26" s="73">
        <v>610115000</v>
      </c>
      <c r="H26" s="71">
        <f t="shared" si="7"/>
        <v>0.08429407006280105</v>
      </c>
      <c r="I26" s="61">
        <v>2000</v>
      </c>
      <c r="J26" s="72">
        <f t="shared" si="8"/>
        <v>2.763219067316852E-07</v>
      </c>
      <c r="K26" s="73">
        <v>15000</v>
      </c>
      <c r="L26" s="71">
        <f t="shared" si="9"/>
        <v>2.072414300487639E-06</v>
      </c>
      <c r="M26" s="73">
        <v>15120000</v>
      </c>
      <c r="N26" s="71">
        <f t="shared" si="10"/>
        <v>0.0020889936148915404</v>
      </c>
      <c r="O26" s="73">
        <v>2000</v>
      </c>
      <c r="P26" s="71">
        <f t="shared" si="11"/>
        <v>2.763219067316852E-07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5162668335</v>
      </c>
      <c r="C30" s="22">
        <v>116285374</v>
      </c>
      <c r="D30" s="71">
        <f aca="true" t="shared" si="12" ref="D30:D39">C30/B30</f>
        <v>0.0225242774577732</v>
      </c>
      <c r="E30" s="24">
        <v>2992508385</v>
      </c>
      <c r="F30" s="60">
        <f aca="true" t="shared" si="13" ref="F30:F39">E30/B30</f>
        <v>0.5796437405657979</v>
      </c>
      <c r="G30" s="24">
        <v>2992508385</v>
      </c>
      <c r="H30" s="60">
        <f aca="true" t="shared" si="14" ref="H30:H39">G30/B30</f>
        <v>0.5796437405657979</v>
      </c>
      <c r="I30" s="24">
        <v>236572800</v>
      </c>
      <c r="J30" s="71">
        <f aca="true" t="shared" si="15" ref="J30:J39">I30/B30</f>
        <v>0.04582374552247893</v>
      </c>
      <c r="K30" s="24">
        <v>45255149</v>
      </c>
      <c r="L30" s="71">
        <f aca="true" t="shared" si="16" ref="L30:L39">K30/B30</f>
        <v>0.00876584472668822</v>
      </c>
      <c r="M30" s="24">
        <v>12358467</v>
      </c>
      <c r="N30" s="71">
        <f aca="true" t="shared" si="17" ref="N30:N39">M30/B30</f>
        <v>0.0023938138571127096</v>
      </c>
      <c r="O30" s="24"/>
      <c r="P30" s="71"/>
    </row>
    <row r="31" spans="1:16" s="105" customFormat="1" ht="15" customHeight="1">
      <c r="A31" s="149" t="s">
        <v>10</v>
      </c>
      <c r="B31" s="73">
        <v>5119373848</v>
      </c>
      <c r="C31" s="88">
        <v>178664024</v>
      </c>
      <c r="D31" s="71">
        <f t="shared" si="12"/>
        <v>0.034899585243183436</v>
      </c>
      <c r="E31" s="73">
        <v>2747177205</v>
      </c>
      <c r="F31" s="60">
        <f t="shared" si="13"/>
        <v>0.5366236744115196</v>
      </c>
      <c r="G31" s="73">
        <v>1633127016</v>
      </c>
      <c r="H31" s="60">
        <f t="shared" si="14"/>
        <v>0.31900913363418815</v>
      </c>
      <c r="I31" s="73">
        <v>241660658</v>
      </c>
      <c r="J31" s="71">
        <f t="shared" si="15"/>
        <v>0.047205120230555196</v>
      </c>
      <c r="K31" s="73">
        <v>43245965</v>
      </c>
      <c r="L31" s="71">
        <f t="shared" si="16"/>
        <v>0.008447510630014844</v>
      </c>
      <c r="M31" s="73">
        <v>13847470</v>
      </c>
      <c r="N31" s="71">
        <f t="shared" si="17"/>
        <v>0.002704914782773645</v>
      </c>
      <c r="O31" s="73"/>
      <c r="P31" s="71"/>
    </row>
    <row r="32" spans="1:16" s="105" customFormat="1" ht="15" customHeight="1">
      <c r="A32" s="149" t="s">
        <v>11</v>
      </c>
      <c r="B32" s="73">
        <v>5874198933</v>
      </c>
      <c r="C32" s="88">
        <v>178064358</v>
      </c>
      <c r="D32" s="71">
        <f t="shared" si="12"/>
        <v>0.030312960121195814</v>
      </c>
      <c r="E32" s="73">
        <v>3295510979</v>
      </c>
      <c r="F32" s="60">
        <f t="shared" si="13"/>
        <v>0.5610145343370175</v>
      </c>
      <c r="G32" s="73">
        <v>1620363680</v>
      </c>
      <c r="H32" s="80">
        <f t="shared" si="14"/>
        <v>0.2758441956906058</v>
      </c>
      <c r="I32" s="81">
        <v>281920141</v>
      </c>
      <c r="J32" s="71">
        <f t="shared" si="15"/>
        <v>0.047992950905396244</v>
      </c>
      <c r="K32" s="73">
        <v>101857719</v>
      </c>
      <c r="L32" s="71">
        <f t="shared" si="16"/>
        <v>0.01733984840516466</v>
      </c>
      <c r="M32" s="73">
        <v>14523446</v>
      </c>
      <c r="N32" s="71">
        <f t="shared" si="17"/>
        <v>0.0024724130329346473</v>
      </c>
      <c r="O32" s="73"/>
      <c r="P32" s="71"/>
    </row>
    <row r="33" spans="1:16" s="105" customFormat="1" ht="15" customHeight="1">
      <c r="A33" s="149" t="s">
        <v>41</v>
      </c>
      <c r="B33" s="73">
        <v>6080436566</v>
      </c>
      <c r="C33" s="88">
        <v>157037612</v>
      </c>
      <c r="D33" s="71">
        <f t="shared" si="12"/>
        <v>0.025826700154740173</v>
      </c>
      <c r="E33" s="73">
        <v>3490459370</v>
      </c>
      <c r="F33" s="80">
        <f t="shared" si="13"/>
        <v>0.574047493483875</v>
      </c>
      <c r="G33" s="81">
        <v>1370801769</v>
      </c>
      <c r="H33" s="80">
        <f t="shared" si="14"/>
        <v>0.22544462952958302</v>
      </c>
      <c r="I33" s="81">
        <v>349935528</v>
      </c>
      <c r="J33" s="71">
        <f t="shared" si="15"/>
        <v>0.0575510531524555</v>
      </c>
      <c r="K33" s="73">
        <v>103037163</v>
      </c>
      <c r="L33" s="71">
        <f t="shared" si="16"/>
        <v>0.01694568504770748</v>
      </c>
      <c r="M33" s="73">
        <v>13916983</v>
      </c>
      <c r="N33" s="71">
        <f t="shared" si="17"/>
        <v>0.002288813122041211</v>
      </c>
      <c r="O33" s="73"/>
      <c r="P33" s="71"/>
    </row>
    <row r="34" spans="1:16" s="105" customFormat="1" ht="15" customHeight="1">
      <c r="A34" s="149" t="s">
        <v>45</v>
      </c>
      <c r="B34" s="73">
        <v>6552508452</v>
      </c>
      <c r="C34" s="88">
        <v>154762297</v>
      </c>
      <c r="D34" s="71">
        <f t="shared" si="12"/>
        <v>0.02361878632186463</v>
      </c>
      <c r="E34" s="73">
        <v>3780753839</v>
      </c>
      <c r="F34" s="80">
        <f t="shared" si="13"/>
        <v>0.5769933555516458</v>
      </c>
      <c r="G34" s="81">
        <v>1331408721</v>
      </c>
      <c r="H34" s="80">
        <f t="shared" si="14"/>
        <v>0.20319069113045074</v>
      </c>
      <c r="I34" s="81">
        <v>385375600</v>
      </c>
      <c r="J34" s="71">
        <f t="shared" si="15"/>
        <v>0.05881344569382022</v>
      </c>
      <c r="K34" s="73">
        <v>107351906</v>
      </c>
      <c r="L34" s="71">
        <f t="shared" si="16"/>
        <v>0.0163833296494617</v>
      </c>
      <c r="M34" s="73">
        <v>11237614</v>
      </c>
      <c r="N34" s="71">
        <f t="shared" si="17"/>
        <v>0.0017150094627607815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6631117339</v>
      </c>
      <c r="C35" s="88">
        <v>120842386</v>
      </c>
      <c r="D35" s="71">
        <f t="shared" si="12"/>
        <v>0.01822353305215732</v>
      </c>
      <c r="E35" s="73">
        <v>4032052309</v>
      </c>
      <c r="F35" s="80">
        <f t="shared" si="13"/>
        <v>0.6080502127878271</v>
      </c>
      <c r="G35" s="81">
        <v>1086258409</v>
      </c>
      <c r="H35" s="80">
        <f t="shared" si="14"/>
        <v>0.16381227377946117</v>
      </c>
      <c r="I35" s="81">
        <v>338998427</v>
      </c>
      <c r="J35" s="71">
        <f t="shared" si="15"/>
        <v>0.05112236892661024</v>
      </c>
      <c r="K35" s="73">
        <v>285083659</v>
      </c>
      <c r="L35" s="71">
        <f t="shared" si="16"/>
        <v>0.04299179827859777</v>
      </c>
      <c r="M35" s="73">
        <v>9923413</v>
      </c>
      <c r="N35" s="71">
        <f t="shared" si="17"/>
        <v>0.0014964918418253314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7453572142</v>
      </c>
      <c r="C36" s="88">
        <v>194813637</v>
      </c>
      <c r="D36" s="71">
        <f t="shared" si="12"/>
        <v>0.026136949275938196</v>
      </c>
      <c r="E36" s="73">
        <v>4365152881</v>
      </c>
      <c r="F36" s="80">
        <f t="shared" si="13"/>
        <v>0.5856457545239119</v>
      </c>
      <c r="G36" s="81">
        <v>1202111030</v>
      </c>
      <c r="H36" s="80">
        <f t="shared" si="14"/>
        <v>0.1612798544239273</v>
      </c>
      <c r="I36" s="81">
        <v>358448201</v>
      </c>
      <c r="J36" s="71">
        <f t="shared" si="15"/>
        <v>0.048090793806125076</v>
      </c>
      <c r="K36" s="73">
        <v>565410950</v>
      </c>
      <c r="L36" s="71">
        <f t="shared" si="16"/>
        <v>0.07585771482830038</v>
      </c>
      <c r="M36" s="73">
        <v>25315426</v>
      </c>
      <c r="N36" s="71">
        <f t="shared" si="17"/>
        <v>0.003396415237916671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7620871167</v>
      </c>
      <c r="C37" s="88">
        <v>121047851</v>
      </c>
      <c r="D37" s="71">
        <f t="shared" si="12"/>
        <v>0.015883728821471627</v>
      </c>
      <c r="E37" s="73">
        <v>4646198647</v>
      </c>
      <c r="F37" s="80">
        <f t="shared" si="13"/>
        <v>0.6096676541546894</v>
      </c>
      <c r="G37" s="81">
        <v>206358164</v>
      </c>
      <c r="H37" s="80">
        <f t="shared" si="14"/>
        <v>0.027078028151633758</v>
      </c>
      <c r="I37" s="81">
        <v>315779329</v>
      </c>
      <c r="J37" s="71">
        <f t="shared" si="15"/>
        <v>0.04143611958267868</v>
      </c>
      <c r="K37" s="73">
        <v>661459629</v>
      </c>
      <c r="L37" s="71">
        <f t="shared" si="16"/>
        <v>0.08679580254082518</v>
      </c>
      <c r="M37" s="73">
        <v>53374539</v>
      </c>
      <c r="N37" s="71">
        <f t="shared" si="17"/>
        <v>0.007003731965857546</v>
      </c>
      <c r="O37" s="73">
        <v>1037364</v>
      </c>
      <c r="P37" s="71">
        <f>O37/B37</f>
        <v>0.00013612144560217835</v>
      </c>
    </row>
    <row r="38" spans="1:16" s="105" customFormat="1" ht="15" customHeight="1">
      <c r="A38" s="149" t="s">
        <v>80</v>
      </c>
      <c r="B38" s="73">
        <f>C38+E38+G38+I38+K38+M38+O38+G51+I51+K51+M51+O51</f>
        <v>7657488304</v>
      </c>
      <c r="C38" s="88">
        <v>115772256</v>
      </c>
      <c r="D38" s="71">
        <f t="shared" si="12"/>
        <v>0.015118828968961622</v>
      </c>
      <c r="E38" s="73">
        <v>4664557595</v>
      </c>
      <c r="F38" s="80">
        <f t="shared" si="13"/>
        <v>0.6091498164696381</v>
      </c>
      <c r="G38" s="81">
        <v>75090278</v>
      </c>
      <c r="H38" s="80">
        <f t="shared" si="14"/>
        <v>0.009806123760029187</v>
      </c>
      <c r="I38" s="81">
        <v>304223135</v>
      </c>
      <c r="J38" s="71">
        <f t="shared" si="15"/>
        <v>0.03972884096226234</v>
      </c>
      <c r="K38" s="73">
        <v>697088560</v>
      </c>
      <c r="L38" s="71">
        <f t="shared" si="16"/>
        <v>0.09103357815589032</v>
      </c>
      <c r="M38" s="73">
        <v>51569223</v>
      </c>
      <c r="N38" s="71">
        <f t="shared" si="17"/>
        <v>0.0067344827641541505</v>
      </c>
      <c r="O38" s="73">
        <v>2425804</v>
      </c>
      <c r="P38" s="71">
        <f>O38/B38</f>
        <v>0.00031678846949499695</v>
      </c>
    </row>
    <row r="39" spans="1:16" s="105" customFormat="1" ht="15" customHeight="1">
      <c r="A39" s="149" t="s">
        <v>79</v>
      </c>
      <c r="B39" s="73">
        <f>C39+E39+G39+I39+K39+M39+O39+G52+I52+K52+M52+O52+Q52</f>
        <v>7237935000</v>
      </c>
      <c r="C39" s="88">
        <v>138119000</v>
      </c>
      <c r="D39" s="71">
        <f t="shared" si="12"/>
        <v>0.019082652717936816</v>
      </c>
      <c r="E39" s="73">
        <v>4892467000</v>
      </c>
      <c r="F39" s="80">
        <f t="shared" si="13"/>
        <v>0.6759479050309238</v>
      </c>
      <c r="G39" s="81">
        <v>27346000</v>
      </c>
      <c r="H39" s="80">
        <f t="shared" si="14"/>
        <v>0.0037781494307423317</v>
      </c>
      <c r="I39" s="81">
        <v>327545000</v>
      </c>
      <c r="J39" s="71">
        <f t="shared" si="15"/>
        <v>0.045253929470214914</v>
      </c>
      <c r="K39" s="73">
        <v>859258000</v>
      </c>
      <c r="L39" s="71">
        <f t="shared" si="16"/>
        <v>0.11871590446722718</v>
      </c>
      <c r="M39" s="73">
        <v>67062000</v>
      </c>
      <c r="N39" s="71">
        <f t="shared" si="17"/>
        <v>0.009265349854620138</v>
      </c>
      <c r="O39" s="73">
        <v>2040000</v>
      </c>
      <c r="P39" s="71">
        <f>O39/B39</f>
        <v>0.0002818483448663189</v>
      </c>
    </row>
    <row r="40" spans="1:15" s="105" customFormat="1" ht="15" customHeight="1">
      <c r="A40" s="153"/>
      <c r="J40" s="151"/>
      <c r="K40" s="151"/>
      <c r="N40" s="44"/>
      <c r="O40" s="44"/>
    </row>
    <row r="41" spans="1:18" s="105" customFormat="1" ht="15" customHeight="1" thickBot="1">
      <c r="A41" s="153"/>
      <c r="G41" s="30"/>
      <c r="H41" s="8"/>
      <c r="I41" s="5"/>
      <c r="J41" s="5"/>
      <c r="K41" s="44"/>
      <c r="L41" s="5"/>
      <c r="M41" s="8"/>
      <c r="N41" s="8"/>
      <c r="O41" s="5"/>
      <c r="P41" s="8"/>
      <c r="Q41" s="8"/>
      <c r="R41" s="28"/>
    </row>
    <row r="42" spans="1:18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86" t="s">
        <v>2</v>
      </c>
      <c r="I42" s="96" t="s">
        <v>37</v>
      </c>
      <c r="J42" s="102" t="s">
        <v>2</v>
      </c>
      <c r="K42" s="96" t="s">
        <v>19</v>
      </c>
      <c r="L42" s="109" t="s">
        <v>2</v>
      </c>
      <c r="M42" s="96" t="s">
        <v>26</v>
      </c>
      <c r="N42" s="186" t="s">
        <v>2</v>
      </c>
      <c r="O42" s="96" t="s">
        <v>30</v>
      </c>
      <c r="P42" s="109" t="s">
        <v>2</v>
      </c>
      <c r="Q42" s="96" t="s">
        <v>34</v>
      </c>
      <c r="R42" s="109" t="s">
        <v>2</v>
      </c>
    </row>
    <row r="43" spans="1:18" s="105" customFormat="1" ht="15" customHeight="1" thickTop="1">
      <c r="A43" s="65" t="s">
        <v>23</v>
      </c>
      <c r="B43" s="103">
        <f aca="true" t="shared" si="18" ref="B43:B52">B4-B30</f>
        <v>-254286542</v>
      </c>
      <c r="C43" s="71">
        <f aca="true" t="shared" si="19" ref="C43:C52">B43/B30</f>
        <v>-0.049254866960187944</v>
      </c>
      <c r="D43" s="105">
        <v>2001</v>
      </c>
      <c r="E43" s="61">
        <v>7799558</v>
      </c>
      <c r="F43" s="105">
        <v>2001</v>
      </c>
      <c r="G43" s="83"/>
      <c r="H43" s="74"/>
      <c r="I43" s="84">
        <v>291736455</v>
      </c>
      <c r="J43" s="74">
        <f aca="true" t="shared" si="20" ref="J43:J52">I43/B30</f>
        <v>0.05650885086345567</v>
      </c>
      <c r="K43" s="83">
        <v>5473156</v>
      </c>
      <c r="L43" s="74">
        <f aca="true" t="shared" si="21" ref="L43:L52">K43/B30</f>
        <v>0.001060140928073002</v>
      </c>
      <c r="M43" s="83">
        <v>0</v>
      </c>
      <c r="N43" s="74">
        <f aca="true" t="shared" si="22" ref="N43:N52">M43/B30</f>
        <v>0</v>
      </c>
      <c r="O43" s="84">
        <v>0</v>
      </c>
      <c r="P43" s="71">
        <f aca="true" t="shared" si="23" ref="P43:P52">O43/B30</f>
        <v>0</v>
      </c>
      <c r="Q43" s="84">
        <v>0</v>
      </c>
      <c r="R43" s="71">
        <f>Q43/B30</f>
        <v>0</v>
      </c>
    </row>
    <row r="44" spans="1:18" s="105" customFormat="1" ht="15" customHeight="1">
      <c r="A44" s="65" t="s">
        <v>21</v>
      </c>
      <c r="B44" s="103">
        <f t="shared" si="18"/>
        <v>-375569447</v>
      </c>
      <c r="C44" s="71">
        <f t="shared" si="19"/>
        <v>-0.07336237949231325</v>
      </c>
      <c r="D44" s="105">
        <v>2002</v>
      </c>
      <c r="E44" s="61">
        <v>7801626</v>
      </c>
      <c r="F44" s="105">
        <v>2002</v>
      </c>
      <c r="G44" s="81"/>
      <c r="H44" s="74"/>
      <c r="I44" s="61">
        <v>257604911</v>
      </c>
      <c r="J44" s="74">
        <f t="shared" si="20"/>
        <v>0.050319613032488185</v>
      </c>
      <c r="K44" s="81">
        <v>4046599</v>
      </c>
      <c r="L44" s="74">
        <f t="shared" si="21"/>
        <v>0.0007904480352769892</v>
      </c>
      <c r="M44" s="81">
        <v>0</v>
      </c>
      <c r="N44" s="74">
        <f t="shared" si="22"/>
        <v>0</v>
      </c>
      <c r="O44" s="61">
        <v>0</v>
      </c>
      <c r="P44" s="71">
        <f t="shared" si="23"/>
        <v>0</v>
      </c>
      <c r="Q44" s="61">
        <v>0</v>
      </c>
      <c r="R44" s="71">
        <f aca="true" t="shared" si="24" ref="R44:R52">Q44/B31</f>
        <v>0</v>
      </c>
    </row>
    <row r="45" spans="1:18" s="105" customFormat="1" ht="15" customHeight="1">
      <c r="A45" s="65" t="s">
        <v>22</v>
      </c>
      <c r="B45" s="103">
        <f t="shared" si="18"/>
        <v>-559682365</v>
      </c>
      <c r="C45" s="71">
        <f t="shared" si="19"/>
        <v>-0.09527807474408528</v>
      </c>
      <c r="D45" s="105">
        <v>2003</v>
      </c>
      <c r="E45" s="61">
        <v>7804020</v>
      </c>
      <c r="F45" s="105">
        <v>2003</v>
      </c>
      <c r="G45" s="81"/>
      <c r="H45" s="74"/>
      <c r="I45" s="61">
        <v>378913786</v>
      </c>
      <c r="J45" s="74">
        <f t="shared" si="20"/>
        <v>0.06450475891637632</v>
      </c>
      <c r="K45" s="81">
        <v>3041824</v>
      </c>
      <c r="L45" s="74">
        <f t="shared" si="21"/>
        <v>0.0005178278833751577</v>
      </c>
      <c r="M45" s="81">
        <v>0</v>
      </c>
      <c r="N45" s="74">
        <f t="shared" si="22"/>
        <v>0</v>
      </c>
      <c r="O45" s="61">
        <v>0</v>
      </c>
      <c r="P45" s="71">
        <f t="shared" si="23"/>
        <v>0</v>
      </c>
      <c r="Q45" s="61">
        <v>0</v>
      </c>
      <c r="R45" s="71">
        <f t="shared" si="24"/>
        <v>0</v>
      </c>
    </row>
    <row r="46" spans="1:18" s="105" customFormat="1" ht="15" customHeight="1">
      <c r="A46" s="65" t="s">
        <v>29</v>
      </c>
      <c r="B46" s="103">
        <f t="shared" si="18"/>
        <v>-772514660</v>
      </c>
      <c r="C46" s="71">
        <f t="shared" si="19"/>
        <v>-0.12704920964387215</v>
      </c>
      <c r="D46" s="105">
        <v>2004</v>
      </c>
      <c r="E46" s="61">
        <v>7805000</v>
      </c>
      <c r="F46" s="105">
        <v>2004</v>
      </c>
      <c r="G46" s="81"/>
      <c r="H46" s="74"/>
      <c r="I46" s="61">
        <v>559682365</v>
      </c>
      <c r="J46" s="74">
        <f t="shared" si="20"/>
        <v>0.09204641129381695</v>
      </c>
      <c r="K46" s="81">
        <v>3358604</v>
      </c>
      <c r="L46" s="74">
        <f t="shared" si="21"/>
        <v>0.0005523623120715244</v>
      </c>
      <c r="M46" s="81">
        <v>32207172</v>
      </c>
      <c r="N46" s="74">
        <f t="shared" si="22"/>
        <v>0.005296851903709179</v>
      </c>
      <c r="O46" s="61">
        <v>0</v>
      </c>
      <c r="P46" s="71">
        <f t="shared" si="23"/>
        <v>0</v>
      </c>
      <c r="Q46" s="61">
        <v>0</v>
      </c>
      <c r="R46" s="71">
        <f t="shared" si="24"/>
        <v>0</v>
      </c>
    </row>
    <row r="47" spans="1:18" s="105" customFormat="1" ht="15" customHeight="1">
      <c r="A47" s="65" t="s">
        <v>42</v>
      </c>
      <c r="B47" s="103">
        <f t="shared" si="18"/>
        <v>-677981259</v>
      </c>
      <c r="C47" s="71">
        <f t="shared" si="19"/>
        <v>-0.10346896367498191</v>
      </c>
      <c r="D47" s="105">
        <v>2005</v>
      </c>
      <c r="E47" s="61">
        <v>7807160</v>
      </c>
      <c r="F47" s="105">
        <v>2005</v>
      </c>
      <c r="G47" s="81"/>
      <c r="H47" s="74"/>
      <c r="I47" s="61">
        <v>772514660</v>
      </c>
      <c r="J47" s="74">
        <f t="shared" si="20"/>
        <v>0.11789601885430731</v>
      </c>
      <c r="K47" s="81">
        <v>3610405</v>
      </c>
      <c r="L47" s="74">
        <f t="shared" si="21"/>
        <v>0.0005509958554724197</v>
      </c>
      <c r="M47" s="81">
        <v>5491851</v>
      </c>
      <c r="N47" s="74">
        <f t="shared" si="22"/>
        <v>0.0008381295560669961</v>
      </c>
      <c r="O47" s="61">
        <v>1559</v>
      </c>
      <c r="P47" s="71">
        <f t="shared" si="23"/>
        <v>2.3792414941855613E-07</v>
      </c>
      <c r="Q47" s="61">
        <v>0</v>
      </c>
      <c r="R47" s="71">
        <f t="shared" si="24"/>
        <v>0</v>
      </c>
    </row>
    <row r="48" spans="1:18" s="105" customFormat="1" ht="15" customHeight="1">
      <c r="A48" s="65" t="s">
        <v>46</v>
      </c>
      <c r="B48" s="103">
        <f t="shared" si="18"/>
        <v>-1270920543</v>
      </c>
      <c r="C48" s="71">
        <f t="shared" si="19"/>
        <v>-0.19166008954859787</v>
      </c>
      <c r="D48" s="105">
        <v>2006</v>
      </c>
      <c r="E48" s="61">
        <v>7800000</v>
      </c>
      <c r="F48" s="105">
        <v>2006</v>
      </c>
      <c r="G48" s="81"/>
      <c r="H48" s="74"/>
      <c r="I48" s="61">
        <v>677981259</v>
      </c>
      <c r="J48" s="74">
        <f t="shared" si="20"/>
        <v>0.10224238606253383</v>
      </c>
      <c r="K48" s="81">
        <v>3810768</v>
      </c>
      <c r="L48" s="74">
        <f t="shared" si="21"/>
        <v>0.0005746796211231997</v>
      </c>
      <c r="M48" s="81">
        <v>76166709</v>
      </c>
      <c r="N48" s="74">
        <f t="shared" si="22"/>
        <v>0.011486255649864018</v>
      </c>
      <c r="O48" s="61">
        <v>0</v>
      </c>
      <c r="P48" s="71">
        <f t="shared" si="23"/>
        <v>0</v>
      </c>
      <c r="Q48" s="61">
        <v>0</v>
      </c>
      <c r="R48" s="71">
        <f t="shared" si="24"/>
        <v>0</v>
      </c>
    </row>
    <row r="49" spans="1:18" s="105" customFormat="1" ht="15" customHeight="1">
      <c r="A49" s="65" t="s">
        <v>49</v>
      </c>
      <c r="B49" s="103">
        <f t="shared" si="18"/>
        <v>-827030666</v>
      </c>
      <c r="C49" s="71">
        <f t="shared" si="19"/>
        <v>-0.11095762545045747</v>
      </c>
      <c r="D49" s="105">
        <v>2007</v>
      </c>
      <c r="E49" s="61">
        <v>7837660</v>
      </c>
      <c r="F49" s="105">
        <v>2007</v>
      </c>
      <c r="G49" s="81"/>
      <c r="H49" s="74"/>
      <c r="I49" s="61">
        <v>719381733</v>
      </c>
      <c r="J49" s="74">
        <f t="shared" si="20"/>
        <v>0.09651502920946707</v>
      </c>
      <c r="K49" s="81">
        <v>10778621</v>
      </c>
      <c r="L49" s="74">
        <f t="shared" si="21"/>
        <v>0.001446101385302725</v>
      </c>
      <c r="M49" s="81">
        <v>12139663</v>
      </c>
      <c r="N49" s="74">
        <f t="shared" si="22"/>
        <v>0.0016287040319358326</v>
      </c>
      <c r="O49" s="61">
        <v>20000</v>
      </c>
      <c r="P49" s="71">
        <f t="shared" si="23"/>
        <v>2.683277174886704E-06</v>
      </c>
      <c r="Q49" s="61">
        <v>0</v>
      </c>
      <c r="R49" s="71">
        <f t="shared" si="24"/>
        <v>0</v>
      </c>
    </row>
    <row r="50" spans="1:18" s="105" customFormat="1" ht="15" customHeight="1">
      <c r="A50" s="65" t="s">
        <v>51</v>
      </c>
      <c r="B50" s="103">
        <f t="shared" si="18"/>
        <v>-882633313</v>
      </c>
      <c r="C50" s="71">
        <f t="shared" si="19"/>
        <v>-0.11581790239703707</v>
      </c>
      <c r="D50" s="105">
        <v>2008</v>
      </c>
      <c r="E50" s="61">
        <v>7807160</v>
      </c>
      <c r="F50" s="105">
        <v>2008</v>
      </c>
      <c r="G50" s="81">
        <v>770413348</v>
      </c>
      <c r="H50" s="74">
        <f>G50/B37</f>
        <v>0.10109255636495397</v>
      </c>
      <c r="I50" s="61">
        <v>827030666</v>
      </c>
      <c r="J50" s="74">
        <f t="shared" si="20"/>
        <v>0.10852180123201917</v>
      </c>
      <c r="K50" s="81">
        <v>11874896</v>
      </c>
      <c r="L50" s="74">
        <f t="shared" si="21"/>
        <v>0.0015582071576568353</v>
      </c>
      <c r="M50" s="81">
        <v>6276734</v>
      </c>
      <c r="N50" s="74">
        <f t="shared" si="22"/>
        <v>0.0008236242107306051</v>
      </c>
      <c r="O50" s="61">
        <v>20000</v>
      </c>
      <c r="P50" s="71">
        <f t="shared" si="23"/>
        <v>2.624371881078934E-06</v>
      </c>
      <c r="Q50" s="61">
        <v>0</v>
      </c>
      <c r="R50" s="71">
        <f t="shared" si="24"/>
        <v>0</v>
      </c>
    </row>
    <row r="51" spans="1:18" s="105" customFormat="1" ht="15" customHeight="1">
      <c r="A51" s="65" t="s">
        <v>58</v>
      </c>
      <c r="B51" s="103">
        <f t="shared" si="18"/>
        <v>-744533993</v>
      </c>
      <c r="C51" s="71">
        <f t="shared" si="19"/>
        <v>-0.09722953055130125</v>
      </c>
      <c r="D51" s="105">
        <v>2009</v>
      </c>
      <c r="E51" s="61">
        <v>7870660</v>
      </c>
      <c r="F51" s="105">
        <v>2009</v>
      </c>
      <c r="G51" s="81">
        <v>853136842</v>
      </c>
      <c r="H51" s="74">
        <f>G51/B38</f>
        <v>0.1114120986060601</v>
      </c>
      <c r="I51" s="61">
        <v>872829554</v>
      </c>
      <c r="J51" s="74">
        <f t="shared" si="20"/>
        <v>0.11398379198882548</v>
      </c>
      <c r="K51" s="81">
        <v>9002718</v>
      </c>
      <c r="L51" s="74">
        <f t="shared" si="21"/>
        <v>0.0011756750572243513</v>
      </c>
      <c r="M51" s="81">
        <v>11779339</v>
      </c>
      <c r="N51" s="74">
        <f t="shared" si="22"/>
        <v>0.0015382771128552547</v>
      </c>
      <c r="O51" s="61">
        <v>13000</v>
      </c>
      <c r="P51" s="71">
        <f t="shared" si="23"/>
        <v>1.6976846041291714E-06</v>
      </c>
      <c r="Q51" s="61">
        <v>0</v>
      </c>
      <c r="R51" s="71">
        <f t="shared" si="24"/>
        <v>0</v>
      </c>
    </row>
    <row r="52" spans="1:18" s="105" customFormat="1" ht="15" customHeight="1">
      <c r="A52" s="65" t="s">
        <v>60</v>
      </c>
      <c r="B52" s="103">
        <f t="shared" si="18"/>
        <v>0</v>
      </c>
      <c r="C52" s="71">
        <f t="shared" si="19"/>
        <v>0</v>
      </c>
      <c r="D52" s="105">
        <v>2010</v>
      </c>
      <c r="E52" s="61">
        <v>7885660</v>
      </c>
      <c r="F52" s="105">
        <v>2010</v>
      </c>
      <c r="G52" s="81">
        <v>868108000</v>
      </c>
      <c r="H52" s="74">
        <f>G52/B39</f>
        <v>0.1199386289045149</v>
      </c>
      <c r="I52" s="61">
        <v>1000</v>
      </c>
      <c r="J52" s="74">
        <f t="shared" si="20"/>
        <v>1.381609533658426E-07</v>
      </c>
      <c r="K52" s="81">
        <v>20899000</v>
      </c>
      <c r="L52" s="74">
        <f t="shared" si="21"/>
        <v>0.0028874257643927447</v>
      </c>
      <c r="M52" s="81">
        <v>5075000</v>
      </c>
      <c r="N52" s="74">
        <f t="shared" si="22"/>
        <v>0.0007011668383316512</v>
      </c>
      <c r="O52" s="61">
        <v>15000</v>
      </c>
      <c r="P52" s="71">
        <f t="shared" si="23"/>
        <v>2.072414300487639E-06</v>
      </c>
      <c r="Q52" s="61">
        <v>30000000</v>
      </c>
      <c r="R52" s="71">
        <f t="shared" si="24"/>
        <v>0.004144828600975278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  <row r="56" s="105" customFormat="1" ht="15" customHeight="1">
      <c r="A56" s="153"/>
    </row>
    <row r="57" s="105" customFormat="1" ht="15" customHeight="1">
      <c r="A57" s="153"/>
    </row>
    <row r="58" s="105" customFormat="1" ht="15" customHeight="1">
      <c r="A58" s="153"/>
    </row>
  </sheetData>
  <sheetProtection/>
  <printOptions/>
  <pageMargins left="0.74" right="0.1968503937007874" top="0.78" bottom="0.3937007874015748" header="0.5118110236220472" footer="0.1968503937007874"/>
  <pageSetup fitToHeight="1" fitToWidth="1" horizontalDpi="400" verticalDpi="400" orientation="landscape" paperSize="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29">
      <selection activeCell="D40" sqref="D40"/>
    </sheetView>
  </sheetViews>
  <sheetFormatPr defaultColWidth="9.00390625" defaultRowHeight="13.5"/>
  <cols>
    <col min="1" max="1" width="15.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30.75" customHeight="1">
      <c r="B1" s="121" t="s">
        <v>145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3590976598</v>
      </c>
      <c r="C4" s="22">
        <v>1534980254</v>
      </c>
      <c r="D4" s="74">
        <f aca="true" t="shared" si="0" ref="D4:D13">C4/B4</f>
        <v>0.42745481963177084</v>
      </c>
      <c r="E4" s="75">
        <v>75300</v>
      </c>
      <c r="F4" s="80">
        <f aca="true" t="shared" si="1" ref="F4:F13">E4/B4</f>
        <v>2.0969226043394003E-05</v>
      </c>
      <c r="G4" s="69">
        <v>1271715445</v>
      </c>
      <c r="H4" s="74">
        <f aca="true" t="shared" si="2" ref="H4:H13">G4/B4</f>
        <v>0.35414194726534387</v>
      </c>
      <c r="I4" s="69">
        <v>383436958</v>
      </c>
      <c r="J4" s="71">
        <f aca="true" t="shared" si="3" ref="J4:J13">I4/B4</f>
        <v>0.10677790498928783</v>
      </c>
      <c r="K4" s="24">
        <v>14531094</v>
      </c>
      <c r="L4" s="71">
        <f aca="true" t="shared" si="4" ref="L4:L13">K4/B4</f>
        <v>0.004046557699120934</v>
      </c>
      <c r="M4" s="24">
        <v>70374613</v>
      </c>
      <c r="N4" s="71">
        <f aca="true" t="shared" si="5" ref="N4:N13">M4/B4</f>
        <v>0.01959762506923472</v>
      </c>
      <c r="O4" s="24"/>
      <c r="P4" s="71">
        <f>O4/B4</f>
        <v>0</v>
      </c>
    </row>
    <row r="5" spans="1:16" s="105" customFormat="1" ht="15" customHeight="1">
      <c r="A5" s="149" t="s">
        <v>10</v>
      </c>
      <c r="B5" s="13">
        <v>3616464883</v>
      </c>
      <c r="C5" s="88">
        <v>1570888600</v>
      </c>
      <c r="D5" s="74">
        <f t="shared" si="0"/>
        <v>0.4343713130975811</v>
      </c>
      <c r="E5" s="18">
        <v>94680</v>
      </c>
      <c r="F5" s="80">
        <f t="shared" si="1"/>
        <v>2.618026251134484E-05</v>
      </c>
      <c r="G5" s="81">
        <v>1208391293</v>
      </c>
      <c r="H5" s="74">
        <f t="shared" si="2"/>
        <v>0.3341360505615063</v>
      </c>
      <c r="I5" s="81">
        <v>407411566</v>
      </c>
      <c r="J5" s="71">
        <f t="shared" si="3"/>
        <v>0.1126546445715895</v>
      </c>
      <c r="K5" s="73">
        <v>14740812</v>
      </c>
      <c r="L5" s="71">
        <f t="shared" si="4"/>
        <v>0.004076027965677885</v>
      </c>
      <c r="M5" s="73">
        <v>45730599</v>
      </c>
      <c r="N5" s="71">
        <f t="shared" si="5"/>
        <v>0.012645110758566157</v>
      </c>
      <c r="O5" s="73"/>
      <c r="P5" s="71">
        <f aca="true" t="shared" si="6" ref="P5:P13">O5/B5</f>
        <v>0</v>
      </c>
    </row>
    <row r="6" spans="1:16" s="105" customFormat="1" ht="15" customHeight="1">
      <c r="A6" s="149" t="s">
        <v>11</v>
      </c>
      <c r="B6" s="13">
        <v>4071598577</v>
      </c>
      <c r="C6" s="88">
        <v>1637796702</v>
      </c>
      <c r="D6" s="74">
        <f t="shared" si="0"/>
        <v>0.40224906041861014</v>
      </c>
      <c r="E6" s="18">
        <v>50520</v>
      </c>
      <c r="F6" s="80">
        <f t="shared" si="1"/>
        <v>1.24079029512835E-05</v>
      </c>
      <c r="G6" s="81">
        <v>1311417901</v>
      </c>
      <c r="H6" s="74">
        <f t="shared" si="2"/>
        <v>0.3220891932736325</v>
      </c>
      <c r="I6" s="81">
        <v>590815432</v>
      </c>
      <c r="J6" s="71">
        <f t="shared" si="3"/>
        <v>0.145106503214106</v>
      </c>
      <c r="K6" s="73">
        <v>32515655</v>
      </c>
      <c r="L6" s="71">
        <f t="shared" si="4"/>
        <v>0.007985967767961523</v>
      </c>
      <c r="M6" s="73">
        <v>65053325</v>
      </c>
      <c r="N6" s="71">
        <f t="shared" si="5"/>
        <v>0.015977342503133506</v>
      </c>
      <c r="O6" s="73"/>
      <c r="P6" s="71">
        <f t="shared" si="6"/>
        <v>0</v>
      </c>
    </row>
    <row r="7" spans="1:16" s="105" customFormat="1" ht="15" customHeight="1">
      <c r="A7" s="149" t="s">
        <v>41</v>
      </c>
      <c r="B7" s="13">
        <v>4382814537</v>
      </c>
      <c r="C7" s="88">
        <v>1777480204</v>
      </c>
      <c r="D7" s="74">
        <f t="shared" si="0"/>
        <v>0.4055567921011484</v>
      </c>
      <c r="E7" s="18">
        <v>78360</v>
      </c>
      <c r="F7" s="80">
        <f t="shared" si="1"/>
        <v>1.7878922171695807E-05</v>
      </c>
      <c r="G7" s="81">
        <v>1464901990</v>
      </c>
      <c r="H7" s="74">
        <f t="shared" si="2"/>
        <v>0.33423773185773753</v>
      </c>
      <c r="I7" s="81">
        <v>644494421</v>
      </c>
      <c r="J7" s="71">
        <f t="shared" si="3"/>
        <v>0.14705035213311834</v>
      </c>
      <c r="K7" s="73">
        <v>32696666</v>
      </c>
      <c r="L7" s="71">
        <f t="shared" si="4"/>
        <v>0.007460198400815882</v>
      </c>
      <c r="M7" s="73">
        <v>106226831</v>
      </c>
      <c r="N7" s="71">
        <f t="shared" si="5"/>
        <v>0.024237126646182792</v>
      </c>
      <c r="O7" s="73"/>
      <c r="P7" s="71">
        <f t="shared" si="6"/>
        <v>0</v>
      </c>
    </row>
    <row r="8" spans="1:16" s="105" customFormat="1" ht="15" customHeight="1">
      <c r="A8" s="149" t="s">
        <v>45</v>
      </c>
      <c r="B8" s="13">
        <v>4690319639</v>
      </c>
      <c r="C8" s="88">
        <v>1879312949</v>
      </c>
      <c r="D8" s="74">
        <f t="shared" si="0"/>
        <v>0.40067907811090653</v>
      </c>
      <c r="E8" s="18">
        <v>131760</v>
      </c>
      <c r="F8" s="80">
        <f t="shared" si="1"/>
        <v>2.80919020751626E-05</v>
      </c>
      <c r="G8" s="81">
        <v>1337162791</v>
      </c>
      <c r="H8" s="74">
        <f t="shared" si="2"/>
        <v>0.2850899072808372</v>
      </c>
      <c r="I8" s="81">
        <v>799462375</v>
      </c>
      <c r="J8" s="71">
        <f t="shared" si="3"/>
        <v>0.17044944407465787</v>
      </c>
      <c r="K8" s="73">
        <v>192131528</v>
      </c>
      <c r="L8" s="71">
        <f t="shared" si="4"/>
        <v>0.040963418868604745</v>
      </c>
      <c r="M8" s="73">
        <v>92812533</v>
      </c>
      <c r="N8" s="71">
        <f t="shared" si="5"/>
        <v>0.019788104040557055</v>
      </c>
      <c r="O8" s="73"/>
      <c r="P8" s="71">
        <f t="shared" si="6"/>
        <v>0</v>
      </c>
    </row>
    <row r="9" spans="1:16" s="105" customFormat="1" ht="15" customHeight="1">
      <c r="A9" s="149" t="s">
        <v>48</v>
      </c>
      <c r="B9" s="13">
        <f>C9+E9+G9+I9+K9+M9+I22+K22+M22+O22+O9</f>
        <v>4982996160</v>
      </c>
      <c r="C9" s="88">
        <v>1912005795</v>
      </c>
      <c r="D9" s="74">
        <f t="shared" si="0"/>
        <v>0.3837060542707703</v>
      </c>
      <c r="E9" s="18">
        <v>142921</v>
      </c>
      <c r="F9" s="80">
        <f t="shared" si="1"/>
        <v>2.8681739943383782E-05</v>
      </c>
      <c r="G9" s="81">
        <v>1215460763</v>
      </c>
      <c r="H9" s="74">
        <f t="shared" si="2"/>
        <v>0.2439216736221607</v>
      </c>
      <c r="I9" s="81">
        <v>846690784</v>
      </c>
      <c r="J9" s="71">
        <f t="shared" si="3"/>
        <v>0.16991600170127363</v>
      </c>
      <c r="K9" s="73">
        <v>232892530</v>
      </c>
      <c r="L9" s="71">
        <f t="shared" si="4"/>
        <v>0.046737449221714834</v>
      </c>
      <c r="M9" s="73">
        <v>243848657</v>
      </c>
      <c r="N9" s="71">
        <f t="shared" si="5"/>
        <v>0.04893615189942269</v>
      </c>
      <c r="O9" s="73"/>
      <c r="P9" s="71">
        <f t="shared" si="6"/>
        <v>0</v>
      </c>
    </row>
    <row r="10" spans="1:16" s="105" customFormat="1" ht="15" customHeight="1">
      <c r="A10" s="149" t="s">
        <v>59</v>
      </c>
      <c r="B10" s="13">
        <f>C10+E10+G10+I10+K10+M10+I23+K23+M23+O23+O10</f>
        <v>5599534318</v>
      </c>
      <c r="C10" s="88">
        <v>1935709995</v>
      </c>
      <c r="D10" s="74">
        <f t="shared" si="0"/>
        <v>0.345691245926926</v>
      </c>
      <c r="E10" s="18">
        <v>72820</v>
      </c>
      <c r="F10" s="80">
        <f t="shared" si="1"/>
        <v>1.3004652862991883E-05</v>
      </c>
      <c r="G10" s="81">
        <v>1323127274</v>
      </c>
      <c r="H10" s="74">
        <f t="shared" si="2"/>
        <v>0.236292376983339</v>
      </c>
      <c r="I10" s="81">
        <v>1009475079</v>
      </c>
      <c r="J10" s="71">
        <f t="shared" si="3"/>
        <v>0.18027839846520607</v>
      </c>
      <c r="K10" s="73">
        <v>257416478</v>
      </c>
      <c r="L10" s="71">
        <f t="shared" si="4"/>
        <v>0.04597105105196357</v>
      </c>
      <c r="M10" s="73">
        <v>485352962</v>
      </c>
      <c r="N10" s="71">
        <f t="shared" si="5"/>
        <v>0.08667737965991336</v>
      </c>
      <c r="O10" s="73"/>
      <c r="P10" s="71">
        <f t="shared" si="6"/>
        <v>0</v>
      </c>
    </row>
    <row r="11" spans="1:16" s="105" customFormat="1" ht="15" customHeight="1">
      <c r="A11" s="149" t="s">
        <v>57</v>
      </c>
      <c r="B11" s="13">
        <f>C11+E11+G11+I11+K11+M11+I24+K24+M24+O24+O11</f>
        <v>5742067479</v>
      </c>
      <c r="C11" s="88">
        <v>1558425623</v>
      </c>
      <c r="D11" s="74">
        <f t="shared" si="0"/>
        <v>0.2714049649711544</v>
      </c>
      <c r="E11" s="18">
        <v>116580</v>
      </c>
      <c r="F11" s="80">
        <f t="shared" si="1"/>
        <v>2.0302791708101414E-05</v>
      </c>
      <c r="G11" s="81">
        <v>1200240093</v>
      </c>
      <c r="H11" s="74">
        <f t="shared" si="2"/>
        <v>0.2090257729275285</v>
      </c>
      <c r="I11" s="81">
        <v>751984775</v>
      </c>
      <c r="J11" s="71">
        <f t="shared" si="3"/>
        <v>0.1309606300779594</v>
      </c>
      <c r="K11" s="73">
        <v>228612139</v>
      </c>
      <c r="L11" s="71">
        <f t="shared" si="4"/>
        <v>0.03981355841534164</v>
      </c>
      <c r="M11" s="73">
        <v>558382066</v>
      </c>
      <c r="N11" s="71">
        <f t="shared" si="5"/>
        <v>0.09724407942646542</v>
      </c>
      <c r="O11" s="73">
        <v>921216991</v>
      </c>
      <c r="P11" s="71">
        <f t="shared" si="6"/>
        <v>0.1604329789521096</v>
      </c>
    </row>
    <row r="12" spans="1:16" s="105" customFormat="1" ht="15" customHeight="1">
      <c r="A12" s="149" t="s">
        <v>80</v>
      </c>
      <c r="B12" s="13">
        <f>C12+E12+G12+I12+K12+M12+I25+K25+M25+O25+O12</f>
        <v>5761595674</v>
      </c>
      <c r="C12" s="88">
        <v>1601821150</v>
      </c>
      <c r="D12" s="74">
        <f t="shared" si="0"/>
        <v>0.2780169315296525</v>
      </c>
      <c r="E12" s="18">
        <v>105660</v>
      </c>
      <c r="F12" s="80">
        <f t="shared" si="1"/>
        <v>1.8338669698188892E-05</v>
      </c>
      <c r="G12" s="81">
        <v>1465925288</v>
      </c>
      <c r="H12" s="74">
        <f t="shared" si="2"/>
        <v>0.25443043402285087</v>
      </c>
      <c r="I12" s="81">
        <v>248001000</v>
      </c>
      <c r="J12" s="71">
        <f t="shared" si="3"/>
        <v>0.043043804881890434</v>
      </c>
      <c r="K12" s="73">
        <v>251252154</v>
      </c>
      <c r="L12" s="71">
        <f t="shared" si="4"/>
        <v>0.04360808501953898</v>
      </c>
      <c r="M12" s="73">
        <v>643289664</v>
      </c>
      <c r="N12" s="71">
        <f t="shared" si="5"/>
        <v>0.11165130293729807</v>
      </c>
      <c r="O12" s="73">
        <v>1099529583</v>
      </c>
      <c r="P12" s="71">
        <f t="shared" si="6"/>
        <v>0.19083768546303584</v>
      </c>
    </row>
    <row r="13" spans="1:16" s="105" customFormat="1" ht="15" customHeight="1">
      <c r="A13" s="149" t="s">
        <v>79</v>
      </c>
      <c r="B13" s="13">
        <f>C13+E13+G13+I13+K13+M13+I26+K26+M26+O26+O13</f>
        <v>6185228000</v>
      </c>
      <c r="C13" s="88">
        <v>1778487000</v>
      </c>
      <c r="D13" s="74">
        <f t="shared" si="0"/>
        <v>0.2875378239896735</v>
      </c>
      <c r="E13" s="18">
        <v>31000</v>
      </c>
      <c r="F13" s="80">
        <f t="shared" si="1"/>
        <v>5.0119413544658335E-06</v>
      </c>
      <c r="G13" s="81">
        <v>1338282000</v>
      </c>
      <c r="H13" s="74">
        <f t="shared" si="2"/>
        <v>0.2163674483786208</v>
      </c>
      <c r="I13" s="81">
        <v>313938000</v>
      </c>
      <c r="J13" s="71">
        <f t="shared" si="3"/>
        <v>0.05075609177220306</v>
      </c>
      <c r="K13" s="73">
        <v>216465000</v>
      </c>
      <c r="L13" s="71">
        <f t="shared" si="4"/>
        <v>0.03499709307401441</v>
      </c>
      <c r="M13" s="73">
        <v>558381000</v>
      </c>
      <c r="N13" s="71">
        <f t="shared" si="5"/>
        <v>0.09027654275638666</v>
      </c>
      <c r="O13" s="73">
        <v>1425601000</v>
      </c>
      <c r="P13" s="71">
        <f t="shared" si="6"/>
        <v>0.23048479376993056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44"/>
      <c r="H15" s="142"/>
      <c r="I15" s="5"/>
      <c r="J15" s="5"/>
      <c r="K15" s="8"/>
      <c r="L15" s="8"/>
      <c r="M15" s="5"/>
      <c r="N15" s="5"/>
      <c r="O15" s="5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I16" s="185" t="s">
        <v>36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96" t="s">
        <v>25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H17" s="105">
        <v>2001</v>
      </c>
      <c r="I17" s="69">
        <v>0</v>
      </c>
      <c r="J17" s="70">
        <f aca="true" t="shared" si="7" ref="J17:J26">I17/B4</f>
        <v>0</v>
      </c>
      <c r="K17" s="24">
        <v>313315526</v>
      </c>
      <c r="L17" s="71">
        <f aca="true" t="shared" si="8" ref="L17:L26">K17/B4</f>
        <v>0.0872507846958684</v>
      </c>
      <c r="M17" s="24">
        <v>1556426</v>
      </c>
      <c r="N17" s="71">
        <f aca="true" t="shared" si="9" ref="N17:N26">M17/B4</f>
        <v>0.00043342694042251736</v>
      </c>
      <c r="O17" s="24">
        <v>990982</v>
      </c>
      <c r="P17" s="71">
        <f aca="true" t="shared" si="10" ref="P17:P26">O17/B4</f>
        <v>0.00027596448290749905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H18" s="105">
        <v>2002</v>
      </c>
      <c r="I18" s="61">
        <v>0</v>
      </c>
      <c r="J18" s="72">
        <f t="shared" si="7"/>
        <v>0</v>
      </c>
      <c r="K18" s="73">
        <v>357399132</v>
      </c>
      <c r="L18" s="71">
        <f t="shared" si="8"/>
        <v>0.09882555024384015</v>
      </c>
      <c r="M18" s="73">
        <v>1774141</v>
      </c>
      <c r="N18" s="71">
        <f t="shared" si="9"/>
        <v>0.0004905732690340076</v>
      </c>
      <c r="O18" s="73">
        <v>10034060</v>
      </c>
      <c r="P18" s="71">
        <f t="shared" si="10"/>
        <v>0.0027745492696935447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H19" s="105">
        <v>2003</v>
      </c>
      <c r="I19" s="61">
        <v>0</v>
      </c>
      <c r="J19" s="72">
        <f t="shared" si="7"/>
        <v>0</v>
      </c>
      <c r="K19" s="73">
        <v>418905826</v>
      </c>
      <c r="L19" s="71">
        <f t="shared" si="8"/>
        <v>0.10288485421091156</v>
      </c>
      <c r="M19" s="73">
        <v>253802</v>
      </c>
      <c r="N19" s="71">
        <f t="shared" si="9"/>
        <v>6.233473049963687E-05</v>
      </c>
      <c r="O19" s="73">
        <v>14789414</v>
      </c>
      <c r="P19" s="71">
        <f t="shared" si="10"/>
        <v>0.0036323359781938545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H20" s="105">
        <v>2004</v>
      </c>
      <c r="I20" s="61">
        <v>0</v>
      </c>
      <c r="J20" s="72">
        <f t="shared" si="7"/>
        <v>0</v>
      </c>
      <c r="K20" s="73">
        <v>353131000</v>
      </c>
      <c r="L20" s="71">
        <f t="shared" si="8"/>
        <v>0.0805717415187993</v>
      </c>
      <c r="M20" s="73">
        <v>2344</v>
      </c>
      <c r="N20" s="71">
        <f t="shared" si="9"/>
        <v>5.348161507204566E-07</v>
      </c>
      <c r="O20" s="73">
        <v>3802721</v>
      </c>
      <c r="P20" s="71">
        <f t="shared" si="10"/>
        <v>0.0008676436038753606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H21" s="105">
        <v>2005</v>
      </c>
      <c r="I21" s="61">
        <v>0</v>
      </c>
      <c r="J21" s="72">
        <f t="shared" si="7"/>
        <v>0</v>
      </c>
      <c r="K21" s="73">
        <v>369450357</v>
      </c>
      <c r="L21" s="71">
        <f t="shared" si="8"/>
        <v>0.07876869497934019</v>
      </c>
      <c r="M21" s="73">
        <v>17928156</v>
      </c>
      <c r="N21" s="71">
        <f t="shared" si="9"/>
        <v>0.003822374034154818</v>
      </c>
      <c r="O21" s="73">
        <v>6927190</v>
      </c>
      <c r="P21" s="71">
        <f t="shared" si="10"/>
        <v>0.0014769121367338009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H22" s="105">
        <v>2006</v>
      </c>
      <c r="I22" s="61"/>
      <c r="J22" s="72">
        <f t="shared" si="7"/>
        <v>0</v>
      </c>
      <c r="K22" s="73">
        <v>383688000</v>
      </c>
      <c r="L22" s="71">
        <f t="shared" si="8"/>
        <v>0.07699945729037046</v>
      </c>
      <c r="M22" s="73">
        <v>148266710</v>
      </c>
      <c r="N22" s="71">
        <f t="shared" si="9"/>
        <v>0.029754530254344005</v>
      </c>
      <c r="O22" s="73">
        <v>0</v>
      </c>
      <c r="P22" s="71">
        <f t="shared" si="10"/>
        <v>0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H23" s="105">
        <v>2007</v>
      </c>
      <c r="I23" s="61"/>
      <c r="J23" s="72">
        <f t="shared" si="7"/>
        <v>0</v>
      </c>
      <c r="K23" s="73">
        <v>392282043</v>
      </c>
      <c r="L23" s="71">
        <f t="shared" si="8"/>
        <v>0.07005619051909166</v>
      </c>
      <c r="M23" s="73">
        <v>144998355</v>
      </c>
      <c r="N23" s="71">
        <f t="shared" si="9"/>
        <v>0.025894716732763848</v>
      </c>
      <c r="O23" s="73">
        <v>51099312</v>
      </c>
      <c r="P23" s="71">
        <f t="shared" si="10"/>
        <v>0.009125636007933473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H24" s="105">
        <v>2008</v>
      </c>
      <c r="I24" s="61">
        <v>0</v>
      </c>
      <c r="J24" s="72">
        <f t="shared" si="7"/>
        <v>0</v>
      </c>
      <c r="K24" s="73">
        <v>340376783</v>
      </c>
      <c r="L24" s="71">
        <f t="shared" si="8"/>
        <v>0.059277739985611894</v>
      </c>
      <c r="M24" s="73">
        <v>137531555</v>
      </c>
      <c r="N24" s="71">
        <f t="shared" si="9"/>
        <v>0.023951574150422834</v>
      </c>
      <c r="O24" s="73">
        <v>45180874</v>
      </c>
      <c r="P24" s="71">
        <f t="shared" si="10"/>
        <v>0.00786839830169819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H25" s="105">
        <v>2009</v>
      </c>
      <c r="I25" s="61"/>
      <c r="J25" s="72">
        <f t="shared" si="7"/>
        <v>0</v>
      </c>
      <c r="K25" s="73">
        <v>377991985</v>
      </c>
      <c r="L25" s="71">
        <f t="shared" si="8"/>
        <v>0.06560543404767906</v>
      </c>
      <c r="M25" s="73">
        <v>19802813</v>
      </c>
      <c r="N25" s="71">
        <f t="shared" si="9"/>
        <v>0.0034370362171304283</v>
      </c>
      <c r="O25" s="73">
        <v>53876377</v>
      </c>
      <c r="P25" s="71">
        <f t="shared" si="10"/>
        <v>0.009350947211225638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H26" s="105">
        <v>2010</v>
      </c>
      <c r="I26" s="61">
        <v>0</v>
      </c>
      <c r="J26" s="72">
        <f t="shared" si="7"/>
        <v>0</v>
      </c>
      <c r="K26" s="73">
        <v>414794000</v>
      </c>
      <c r="L26" s="71">
        <f t="shared" si="8"/>
        <v>0.06706203878013875</v>
      </c>
      <c r="M26" s="73">
        <v>2000</v>
      </c>
      <c r="N26" s="71">
        <f t="shared" si="9"/>
        <v>3.23351055126828E-07</v>
      </c>
      <c r="O26" s="73">
        <v>139247000</v>
      </c>
      <c r="P26" s="71">
        <f t="shared" si="10"/>
        <v>0.022512832186622707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3589202457</v>
      </c>
      <c r="C30" s="22">
        <v>89421626</v>
      </c>
      <c r="D30" s="71">
        <f aca="true" t="shared" si="11" ref="D30:D39">C30/B30</f>
        <v>0.024914065748952538</v>
      </c>
      <c r="E30" s="24">
        <v>2214426084</v>
      </c>
      <c r="F30" s="60">
        <f aca="true" t="shared" si="12" ref="F30:F39">E30/B30</f>
        <v>0.6169688421117673</v>
      </c>
      <c r="G30" s="24">
        <v>1072927537</v>
      </c>
      <c r="H30" s="60">
        <f aca="true" t="shared" si="13" ref="H30:H39">G30/B30</f>
        <v>0.2989320189802823</v>
      </c>
      <c r="I30" s="24">
        <v>169226075</v>
      </c>
      <c r="J30" s="71">
        <f aca="true" t="shared" si="14" ref="J30:J39">I30/B30</f>
        <v>0.047148656847138676</v>
      </c>
      <c r="K30" s="24">
        <v>36089836</v>
      </c>
      <c r="L30" s="71">
        <f aca="true" t="shared" si="15" ref="L30:L39">K30/B30</f>
        <v>0.010055112920591651</v>
      </c>
      <c r="M30" s="24">
        <v>1546300</v>
      </c>
      <c r="N30" s="71">
        <f aca="true" t="shared" si="16" ref="N30:N39">M30/B30</f>
        <v>0.00043081994357388795</v>
      </c>
      <c r="O30" s="24"/>
      <c r="P30" s="71">
        <f>O30/B30</f>
        <v>0</v>
      </c>
    </row>
    <row r="31" spans="1:16" s="105" customFormat="1" ht="15" customHeight="1">
      <c r="A31" s="149" t="s">
        <v>10</v>
      </c>
      <c r="B31" s="73">
        <v>3616211081</v>
      </c>
      <c r="C31" s="88">
        <v>90609395</v>
      </c>
      <c r="D31" s="71">
        <f t="shared" si="11"/>
        <v>0.025056445260087958</v>
      </c>
      <c r="E31" s="73">
        <v>2085834193</v>
      </c>
      <c r="F31" s="60">
        <f t="shared" si="12"/>
        <v>0.5768010069874568</v>
      </c>
      <c r="G31" s="73">
        <v>1197736111</v>
      </c>
      <c r="H31" s="60">
        <f t="shared" si="13"/>
        <v>0.3312129972979307</v>
      </c>
      <c r="I31" s="73">
        <v>179291289</v>
      </c>
      <c r="J31" s="71">
        <f t="shared" si="14"/>
        <v>0.049579873791664876</v>
      </c>
      <c r="K31" s="73">
        <v>33999563</v>
      </c>
      <c r="L31" s="71">
        <f t="shared" si="15"/>
        <v>0.009401985182402022</v>
      </c>
      <c r="M31" s="73">
        <v>1907100</v>
      </c>
      <c r="N31" s="71">
        <f t="shared" si="16"/>
        <v>0.0005273751883622416</v>
      </c>
      <c r="O31" s="73"/>
      <c r="P31" s="71">
        <f aca="true" t="shared" si="17" ref="P31:P39">O31/B31</f>
        <v>0</v>
      </c>
    </row>
    <row r="32" spans="1:16" s="105" customFormat="1" ht="15" customHeight="1">
      <c r="A32" s="149" t="s">
        <v>11</v>
      </c>
      <c r="B32" s="73">
        <v>4071596233</v>
      </c>
      <c r="C32" s="88">
        <v>82824575</v>
      </c>
      <c r="D32" s="71">
        <f t="shared" si="11"/>
        <v>0.02034204038423866</v>
      </c>
      <c r="E32" s="73">
        <v>2481924931</v>
      </c>
      <c r="F32" s="60">
        <f t="shared" si="12"/>
        <v>0.6095704949533487</v>
      </c>
      <c r="G32" s="73">
        <v>1212866845</v>
      </c>
      <c r="H32" s="80">
        <f t="shared" si="13"/>
        <v>0.29788485291586625</v>
      </c>
      <c r="I32" s="81">
        <v>208791173</v>
      </c>
      <c r="J32" s="71">
        <f t="shared" si="14"/>
        <v>0.051279930781879174</v>
      </c>
      <c r="K32" s="73">
        <v>74423371</v>
      </c>
      <c r="L32" s="71">
        <f t="shared" si="15"/>
        <v>0.018278671739796748</v>
      </c>
      <c r="M32" s="73">
        <v>1986517</v>
      </c>
      <c r="N32" s="71">
        <f t="shared" si="16"/>
        <v>0.0004878963645509395</v>
      </c>
      <c r="O32" s="73"/>
      <c r="P32" s="71">
        <f t="shared" si="17"/>
        <v>0</v>
      </c>
    </row>
    <row r="33" spans="1:16" s="105" customFormat="1" ht="15" customHeight="1">
      <c r="A33" s="149" t="s">
        <v>41</v>
      </c>
      <c r="B33" s="73">
        <v>4364886381</v>
      </c>
      <c r="C33" s="88">
        <v>81263134</v>
      </c>
      <c r="D33" s="71">
        <f t="shared" si="11"/>
        <v>0.018617468338633487</v>
      </c>
      <c r="E33" s="73">
        <v>2932823595</v>
      </c>
      <c r="F33" s="80">
        <f t="shared" si="12"/>
        <v>0.6719129294559294</v>
      </c>
      <c r="G33" s="81">
        <v>1012977460</v>
      </c>
      <c r="H33" s="80">
        <f t="shared" si="13"/>
        <v>0.23207418740827013</v>
      </c>
      <c r="I33" s="81">
        <v>253445063</v>
      </c>
      <c r="J33" s="71">
        <f t="shared" si="14"/>
        <v>0.05806452697216267</v>
      </c>
      <c r="K33" s="73">
        <v>78103675</v>
      </c>
      <c r="L33" s="71">
        <f t="shared" si="15"/>
        <v>0.017893633002677694</v>
      </c>
      <c r="M33" s="73">
        <v>1492856</v>
      </c>
      <c r="N33" s="71">
        <f t="shared" si="16"/>
        <v>0.0003420148589659246</v>
      </c>
      <c r="O33" s="73"/>
      <c r="P33" s="71">
        <f t="shared" si="17"/>
        <v>0</v>
      </c>
    </row>
    <row r="34" spans="1:16" s="105" customFormat="1" ht="15" customHeight="1">
      <c r="A34" s="149" t="s">
        <v>45</v>
      </c>
      <c r="B34" s="73">
        <v>4548956782</v>
      </c>
      <c r="C34" s="88">
        <v>90407586</v>
      </c>
      <c r="D34" s="71">
        <f t="shared" si="11"/>
        <v>0.019874355886988947</v>
      </c>
      <c r="E34" s="73">
        <v>3101373562</v>
      </c>
      <c r="F34" s="80">
        <f t="shared" si="12"/>
        <v>0.6817768799809186</v>
      </c>
      <c r="G34" s="81">
        <v>96183945</v>
      </c>
      <c r="H34" s="80">
        <f t="shared" si="13"/>
        <v>0.02114417648032955</v>
      </c>
      <c r="I34" s="81">
        <v>297015664</v>
      </c>
      <c r="J34" s="71">
        <f t="shared" si="14"/>
        <v>0.06529313823672199</v>
      </c>
      <c r="K34" s="73">
        <v>82398838</v>
      </c>
      <c r="L34" s="71">
        <f t="shared" si="15"/>
        <v>0.018113787830662226</v>
      </c>
      <c r="M34" s="73">
        <v>1938180</v>
      </c>
      <c r="N34" s="71">
        <f t="shared" si="16"/>
        <v>0.00042607131544297885</v>
      </c>
      <c r="O34" s="73"/>
      <c r="P34" s="71">
        <f t="shared" si="17"/>
        <v>0</v>
      </c>
    </row>
    <row r="35" spans="1:16" s="105" customFormat="1" ht="15" customHeight="1">
      <c r="A35" s="149" t="s">
        <v>48</v>
      </c>
      <c r="B35" s="73">
        <f>C35+E35+G35+I35+K35+M35+O35+G48+I48+K48+O48+M48</f>
        <v>4846260810</v>
      </c>
      <c r="C35" s="88">
        <v>89879892</v>
      </c>
      <c r="D35" s="71">
        <f t="shared" si="11"/>
        <v>0.018546235030219103</v>
      </c>
      <c r="E35" s="73">
        <v>3165277185</v>
      </c>
      <c r="F35" s="80">
        <f t="shared" si="12"/>
        <v>0.6531380189998482</v>
      </c>
      <c r="G35" s="81">
        <v>973001440</v>
      </c>
      <c r="H35" s="80">
        <f t="shared" si="13"/>
        <v>0.20077364346389767</v>
      </c>
      <c r="I35" s="81">
        <v>311408102</v>
      </c>
      <c r="J35" s="71">
        <f t="shared" si="14"/>
        <v>0.06425739641527878</v>
      </c>
      <c r="K35" s="73">
        <v>269964661</v>
      </c>
      <c r="L35" s="71">
        <f t="shared" si="15"/>
        <v>0.05570576400736468</v>
      </c>
      <c r="M35" s="73">
        <v>10020550</v>
      </c>
      <c r="N35" s="71">
        <f t="shared" si="16"/>
        <v>0.0020676869018941635</v>
      </c>
      <c r="O35" s="73"/>
      <c r="P35" s="71">
        <f t="shared" si="17"/>
        <v>0</v>
      </c>
    </row>
    <row r="36" spans="1:16" s="105" customFormat="1" ht="15" customHeight="1">
      <c r="A36" s="149" t="s">
        <v>59</v>
      </c>
      <c r="B36" s="73">
        <f>C36+E36+G36+I36+K36+M36+O36+G49+I49+K49+O49+M49</f>
        <v>5462002763</v>
      </c>
      <c r="C36" s="88">
        <v>110759195</v>
      </c>
      <c r="D36" s="71">
        <f t="shared" si="11"/>
        <v>0.02027812870222087</v>
      </c>
      <c r="E36" s="73">
        <v>3494098352</v>
      </c>
      <c r="F36" s="80">
        <f t="shared" si="12"/>
        <v>0.6397101033469397</v>
      </c>
      <c r="G36" s="81">
        <v>1037639148</v>
      </c>
      <c r="H36" s="80">
        <f t="shared" si="13"/>
        <v>0.18997411627636704</v>
      </c>
      <c r="I36" s="81">
        <v>298167891</v>
      </c>
      <c r="J36" s="71">
        <f t="shared" si="14"/>
        <v>0.054589480074929794</v>
      </c>
      <c r="K36" s="73">
        <v>496616723</v>
      </c>
      <c r="L36" s="71">
        <f t="shared" si="15"/>
        <v>0.09092209296635978</v>
      </c>
      <c r="M36" s="73">
        <v>9689985</v>
      </c>
      <c r="N36" s="71">
        <f t="shared" si="16"/>
        <v>0.001774071786568959</v>
      </c>
      <c r="O36" s="73"/>
      <c r="P36" s="71">
        <f t="shared" si="17"/>
        <v>0</v>
      </c>
    </row>
    <row r="37" spans="1:16" s="105" customFormat="1" ht="15" customHeight="1">
      <c r="A37" s="149" t="s">
        <v>57</v>
      </c>
      <c r="B37" s="73">
        <f>C37+E37+G37+I37+K37+M37+O37+G50+I50+K50+O50+M50</f>
        <v>5728726115</v>
      </c>
      <c r="C37" s="88">
        <v>91352297</v>
      </c>
      <c r="D37" s="71">
        <f t="shared" si="11"/>
        <v>0.01594635441914472</v>
      </c>
      <c r="E37" s="73">
        <v>3623718305</v>
      </c>
      <c r="F37" s="80">
        <f t="shared" si="12"/>
        <v>0.6325521996088654</v>
      </c>
      <c r="G37" s="81">
        <v>243887061</v>
      </c>
      <c r="H37" s="80">
        <f t="shared" si="13"/>
        <v>0.04257265159900213</v>
      </c>
      <c r="I37" s="81">
        <v>264976094</v>
      </c>
      <c r="J37" s="71">
        <f t="shared" si="14"/>
        <v>0.04625392952652965</v>
      </c>
      <c r="K37" s="73">
        <v>583451132</v>
      </c>
      <c r="L37" s="71">
        <f t="shared" si="15"/>
        <v>0.10184657466383344</v>
      </c>
      <c r="M37" s="73">
        <v>31083525</v>
      </c>
      <c r="N37" s="71">
        <f t="shared" si="16"/>
        <v>0.005425905231987164</v>
      </c>
      <c r="O37" s="73">
        <v>830746</v>
      </c>
      <c r="P37" s="71">
        <f t="shared" si="17"/>
        <v>0.00014501408922740932</v>
      </c>
    </row>
    <row r="38" spans="1:16" s="105" customFormat="1" ht="15" customHeight="1">
      <c r="A38" s="149" t="s">
        <v>80</v>
      </c>
      <c r="B38" s="73">
        <f>C38+E38+G38+I38+K38+M38+O38+G51+I51+K51+O51+M51</f>
        <v>5645817490</v>
      </c>
      <c r="C38" s="88">
        <v>95568075</v>
      </c>
      <c r="D38" s="71">
        <f t="shared" si="11"/>
        <v>0.016927234217059325</v>
      </c>
      <c r="E38" s="73">
        <v>3779345535</v>
      </c>
      <c r="F38" s="80">
        <f t="shared" si="12"/>
        <v>0.6694062536902871</v>
      </c>
      <c r="G38" s="81">
        <v>94092685</v>
      </c>
      <c r="H38" s="80">
        <f t="shared" si="13"/>
        <v>0.016665909793694023</v>
      </c>
      <c r="I38" s="81">
        <v>253318824</v>
      </c>
      <c r="J38" s="71">
        <f t="shared" si="14"/>
        <v>0.04486840469935205</v>
      </c>
      <c r="K38" s="73">
        <v>600842197</v>
      </c>
      <c r="L38" s="71">
        <f t="shared" si="15"/>
        <v>0.10642253279781455</v>
      </c>
      <c r="M38" s="73">
        <v>34601018</v>
      </c>
      <c r="N38" s="71">
        <f t="shared" si="16"/>
        <v>0.006128610792199023</v>
      </c>
      <c r="O38" s="73">
        <v>1951345</v>
      </c>
      <c r="P38" s="71">
        <f t="shared" si="17"/>
        <v>0.0003456266525540839</v>
      </c>
    </row>
    <row r="39" spans="1:16" s="105" customFormat="1" ht="15" customHeight="1">
      <c r="A39" s="149" t="s">
        <v>79</v>
      </c>
      <c r="B39" s="73">
        <f>C39+E39+G39+I39+K39+M39+O39+G52+I52+K52+O52+M52</f>
        <v>6185228000</v>
      </c>
      <c r="C39" s="88">
        <v>105146000</v>
      </c>
      <c r="D39" s="71">
        <f t="shared" si="11"/>
        <v>0.01699953502118273</v>
      </c>
      <c r="E39" s="73">
        <v>4326317000</v>
      </c>
      <c r="F39" s="80">
        <f t="shared" si="12"/>
        <v>0.6994595833815666</v>
      </c>
      <c r="G39" s="81">
        <v>15757000</v>
      </c>
      <c r="H39" s="80">
        <f t="shared" si="13"/>
        <v>0.002547521287816714</v>
      </c>
      <c r="I39" s="81">
        <v>263444000</v>
      </c>
      <c r="J39" s="71">
        <f t="shared" si="14"/>
        <v>0.04259244768341604</v>
      </c>
      <c r="K39" s="73">
        <v>706888000</v>
      </c>
      <c r="L39" s="71">
        <f t="shared" si="15"/>
        <v>0.11428649032824659</v>
      </c>
      <c r="M39" s="73">
        <v>60487000</v>
      </c>
      <c r="N39" s="71">
        <f t="shared" si="16"/>
        <v>0.009779267635728223</v>
      </c>
      <c r="O39" s="73">
        <v>1153000</v>
      </c>
      <c r="P39" s="71">
        <f t="shared" si="17"/>
        <v>0.00018641188328061633</v>
      </c>
    </row>
    <row r="40" spans="1:15" s="105" customFormat="1" ht="15" customHeight="1">
      <c r="A40" s="153"/>
      <c r="N40" s="44"/>
      <c r="O40" s="44"/>
    </row>
    <row r="41" spans="1:16" s="105" customFormat="1" ht="15" customHeight="1" thickBot="1">
      <c r="A41" s="153"/>
      <c r="E41" s="44"/>
      <c r="G41" s="34"/>
      <c r="H41" s="5"/>
      <c r="I41" s="5"/>
      <c r="J41" s="5"/>
      <c r="K41" s="5"/>
      <c r="L41" s="5"/>
      <c r="M41" s="5"/>
      <c r="N41" s="5"/>
      <c r="O41" s="5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19</v>
      </c>
      <c r="J42" s="109" t="s">
        <v>2</v>
      </c>
      <c r="K42" s="96" t="s">
        <v>26</v>
      </c>
      <c r="L42" s="102" t="s">
        <v>2</v>
      </c>
      <c r="M42" s="96" t="s">
        <v>32</v>
      </c>
      <c r="N42" s="102" t="s">
        <v>2</v>
      </c>
      <c r="O42" s="96" t="s">
        <v>34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8" ref="B43:B52">B4-B30</f>
        <v>1774141</v>
      </c>
      <c r="C43" s="71">
        <f aca="true" t="shared" si="19" ref="C43:C52">B43/B30</f>
        <v>0.0004942995056018374</v>
      </c>
      <c r="D43" s="105">
        <v>2001</v>
      </c>
      <c r="E43" s="61">
        <v>0</v>
      </c>
      <c r="F43" s="105">
        <v>2001</v>
      </c>
      <c r="G43" s="83"/>
      <c r="H43" s="74">
        <f aca="true" t="shared" si="20" ref="H43:H52">G43/B30</f>
        <v>0</v>
      </c>
      <c r="I43" s="83">
        <v>1304982</v>
      </c>
      <c r="J43" s="74">
        <f aca="true" t="shared" si="21" ref="J43:J52">I43/B30</f>
        <v>0.0003635855083780246</v>
      </c>
      <c r="K43" s="84">
        <v>4260017</v>
      </c>
      <c r="L43" s="74">
        <f aca="true" t="shared" si="22" ref="L43:L52">K43/B30</f>
        <v>0.001186897939315659</v>
      </c>
      <c r="M43" s="84"/>
      <c r="N43" s="74">
        <f>M43/B30</f>
        <v>0</v>
      </c>
      <c r="O43" s="83">
        <v>0</v>
      </c>
      <c r="P43" s="71">
        <f aca="true" t="shared" si="23" ref="P43:P52">O43/B30</f>
        <v>0</v>
      </c>
    </row>
    <row r="44" spans="1:16" s="105" customFormat="1" ht="15" customHeight="1">
      <c r="A44" s="65" t="s">
        <v>21</v>
      </c>
      <c r="B44" s="103">
        <f t="shared" si="18"/>
        <v>253802</v>
      </c>
      <c r="C44" s="71">
        <f t="shared" si="19"/>
        <v>7.018450923219213E-05</v>
      </c>
      <c r="D44" s="105">
        <v>2002</v>
      </c>
      <c r="E44" s="61">
        <v>0</v>
      </c>
      <c r="F44" s="105">
        <v>2002</v>
      </c>
      <c r="G44" s="81"/>
      <c r="H44" s="74">
        <f t="shared" si="20"/>
        <v>0</v>
      </c>
      <c r="I44" s="81">
        <v>2067268</v>
      </c>
      <c r="J44" s="74">
        <f t="shared" si="21"/>
        <v>0.0005716668506608118</v>
      </c>
      <c r="K44" s="61">
        <v>24766162</v>
      </c>
      <c r="L44" s="74">
        <f t="shared" si="22"/>
        <v>0.006848649441434528</v>
      </c>
      <c r="M44" s="61"/>
      <c r="N44" s="74">
        <f aca="true" t="shared" si="24" ref="N44:N52">M44/B31</f>
        <v>0</v>
      </c>
      <c r="O44" s="81">
        <v>0</v>
      </c>
      <c r="P44" s="71">
        <f t="shared" si="23"/>
        <v>0</v>
      </c>
    </row>
    <row r="45" spans="1:16" s="105" customFormat="1" ht="15" customHeight="1">
      <c r="A45" s="65" t="s">
        <v>22</v>
      </c>
      <c r="B45" s="103">
        <f t="shared" si="18"/>
        <v>2344</v>
      </c>
      <c r="C45" s="71">
        <f t="shared" si="19"/>
        <v>5.756955910809734E-07</v>
      </c>
      <c r="D45" s="105">
        <v>2003</v>
      </c>
      <c r="E45" s="61">
        <v>0</v>
      </c>
      <c r="F45" s="105">
        <v>2003</v>
      </c>
      <c r="G45" s="81"/>
      <c r="H45" s="74">
        <f t="shared" si="20"/>
        <v>0</v>
      </c>
      <c r="I45" s="81">
        <v>2298515</v>
      </c>
      <c r="J45" s="74">
        <f t="shared" si="21"/>
        <v>0.0005645242967293019</v>
      </c>
      <c r="K45" s="61">
        <v>6480306</v>
      </c>
      <c r="L45" s="74">
        <f t="shared" si="22"/>
        <v>0.001591588563590264</v>
      </c>
      <c r="M45" s="61"/>
      <c r="N45" s="74">
        <f t="shared" si="24"/>
        <v>0</v>
      </c>
      <c r="O45" s="81">
        <v>0</v>
      </c>
      <c r="P45" s="71">
        <f t="shared" si="23"/>
        <v>0</v>
      </c>
    </row>
    <row r="46" spans="1:16" s="105" customFormat="1" ht="15" customHeight="1">
      <c r="A46" s="65" t="s">
        <v>29</v>
      </c>
      <c r="B46" s="103">
        <f t="shared" si="18"/>
        <v>17928156</v>
      </c>
      <c r="C46" s="71">
        <f t="shared" si="19"/>
        <v>0.004107359146400654</v>
      </c>
      <c r="D46" s="105">
        <v>2004</v>
      </c>
      <c r="E46" s="61">
        <v>0</v>
      </c>
      <c r="F46" s="105">
        <v>2004</v>
      </c>
      <c r="G46" s="81"/>
      <c r="H46" s="74">
        <f t="shared" si="20"/>
        <v>0</v>
      </c>
      <c r="I46" s="81">
        <v>1449169</v>
      </c>
      <c r="J46" s="74">
        <f t="shared" si="21"/>
        <v>0.00033200612192521583</v>
      </c>
      <c r="K46" s="61">
        <v>3331429</v>
      </c>
      <c r="L46" s="74">
        <f t="shared" si="22"/>
        <v>0.0007632338414354708</v>
      </c>
      <c r="M46" s="61"/>
      <c r="N46" s="74">
        <f t="shared" si="24"/>
        <v>0</v>
      </c>
      <c r="O46" s="81">
        <v>0</v>
      </c>
      <c r="P46" s="71">
        <f t="shared" si="23"/>
        <v>0</v>
      </c>
    </row>
    <row r="47" spans="1:16" s="105" customFormat="1" ht="15" customHeight="1">
      <c r="A47" s="65" t="s">
        <v>42</v>
      </c>
      <c r="B47" s="103">
        <f t="shared" si="18"/>
        <v>141362857</v>
      </c>
      <c r="C47" s="71">
        <f t="shared" si="19"/>
        <v>0.031075884818111688</v>
      </c>
      <c r="D47" s="105">
        <v>2005</v>
      </c>
      <c r="E47" s="61">
        <v>0</v>
      </c>
      <c r="F47" s="105">
        <v>2005</v>
      </c>
      <c r="G47" s="81"/>
      <c r="H47" s="74">
        <f t="shared" si="20"/>
        <v>0</v>
      </c>
      <c r="I47" s="81">
        <v>152574</v>
      </c>
      <c r="J47" s="74">
        <f t="shared" si="21"/>
        <v>3.3540437359996005E-05</v>
      </c>
      <c r="K47" s="61">
        <v>13835433</v>
      </c>
      <c r="L47" s="74">
        <f t="shared" si="22"/>
        <v>0.0030414518455629505</v>
      </c>
      <c r="M47" s="61"/>
      <c r="N47" s="74">
        <f t="shared" si="24"/>
        <v>0</v>
      </c>
      <c r="O47" s="81">
        <v>0</v>
      </c>
      <c r="P47" s="71">
        <f t="shared" si="23"/>
        <v>0</v>
      </c>
    </row>
    <row r="48" spans="1:16" s="105" customFormat="1" ht="15" customHeight="1">
      <c r="A48" s="65" t="s">
        <v>46</v>
      </c>
      <c r="B48" s="103">
        <f t="shared" si="18"/>
        <v>136735350</v>
      </c>
      <c r="C48" s="71">
        <f t="shared" si="19"/>
        <v>0.028214608202235817</v>
      </c>
      <c r="D48" s="105">
        <v>2006</v>
      </c>
      <c r="E48" s="61">
        <v>0</v>
      </c>
      <c r="F48" s="105">
        <v>2006</v>
      </c>
      <c r="G48" s="81"/>
      <c r="H48" s="74">
        <f t="shared" si="20"/>
        <v>0</v>
      </c>
      <c r="I48" s="81">
        <v>504165</v>
      </c>
      <c r="J48" s="74">
        <f t="shared" si="21"/>
        <v>0.00010403175144013762</v>
      </c>
      <c r="K48" s="61">
        <v>26204815</v>
      </c>
      <c r="L48" s="74">
        <f t="shared" si="22"/>
        <v>0.0054072234300572035</v>
      </c>
      <c r="M48" s="61">
        <v>0</v>
      </c>
      <c r="N48" s="74">
        <f t="shared" si="24"/>
        <v>0</v>
      </c>
      <c r="O48" s="81">
        <v>0</v>
      </c>
      <c r="P48" s="71">
        <f t="shared" si="23"/>
        <v>0</v>
      </c>
    </row>
    <row r="49" spans="1:16" s="105" customFormat="1" ht="15" customHeight="1">
      <c r="A49" s="65" t="s">
        <v>49</v>
      </c>
      <c r="B49" s="103">
        <f t="shared" si="18"/>
        <v>137531555</v>
      </c>
      <c r="C49" s="71">
        <f t="shared" si="19"/>
        <v>0.025179693414226857</v>
      </c>
      <c r="D49" s="105">
        <v>2007</v>
      </c>
      <c r="E49" s="61">
        <v>0</v>
      </c>
      <c r="F49" s="105">
        <v>2007</v>
      </c>
      <c r="G49" s="81"/>
      <c r="H49" s="74">
        <f t="shared" si="20"/>
        <v>0</v>
      </c>
      <c r="I49" s="81">
        <v>1576227</v>
      </c>
      <c r="J49" s="74">
        <f t="shared" si="21"/>
        <v>0.00028858041059178424</v>
      </c>
      <c r="K49" s="61">
        <v>13455242</v>
      </c>
      <c r="L49" s="74">
        <f t="shared" si="22"/>
        <v>0.0024634264360221085</v>
      </c>
      <c r="M49" s="61">
        <v>0</v>
      </c>
      <c r="N49" s="74">
        <f t="shared" si="24"/>
        <v>0</v>
      </c>
      <c r="O49" s="81">
        <v>0</v>
      </c>
      <c r="P49" s="71">
        <f t="shared" si="23"/>
        <v>0</v>
      </c>
    </row>
    <row r="50" spans="1:16" s="105" customFormat="1" ht="15" customHeight="1">
      <c r="A50" s="65" t="s">
        <v>51</v>
      </c>
      <c r="B50" s="103">
        <f t="shared" si="18"/>
        <v>13341364</v>
      </c>
      <c r="C50" s="71">
        <f t="shared" si="19"/>
        <v>0.002328853523834417</v>
      </c>
      <c r="D50" s="105">
        <v>2008</v>
      </c>
      <c r="E50" s="61">
        <v>0</v>
      </c>
      <c r="F50" s="105">
        <v>2008</v>
      </c>
      <c r="G50" s="81">
        <v>616965582</v>
      </c>
      <c r="H50" s="74">
        <f t="shared" si="20"/>
        <v>0.10769681943504818</v>
      </c>
      <c r="I50" s="81">
        <v>1172695</v>
      </c>
      <c r="J50" s="74">
        <f t="shared" si="21"/>
        <v>0.00020470432282133983</v>
      </c>
      <c r="K50" s="61">
        <v>271288678</v>
      </c>
      <c r="L50" s="74">
        <f t="shared" si="22"/>
        <v>0.04735584710354057</v>
      </c>
      <c r="M50" s="61">
        <v>0</v>
      </c>
      <c r="N50" s="74">
        <f t="shared" si="24"/>
        <v>0</v>
      </c>
      <c r="O50" s="81">
        <v>0</v>
      </c>
      <c r="P50" s="71">
        <f t="shared" si="23"/>
        <v>0</v>
      </c>
    </row>
    <row r="51" spans="1:16" s="105" customFormat="1" ht="15" customHeight="1">
      <c r="A51" s="65" t="s">
        <v>58</v>
      </c>
      <c r="B51" s="103">
        <f t="shared" si="18"/>
        <v>115778184</v>
      </c>
      <c r="C51" s="71">
        <f t="shared" si="19"/>
        <v>0.02050689456488258</v>
      </c>
      <c r="D51" s="105">
        <v>2009</v>
      </c>
      <c r="E51" s="61">
        <v>0</v>
      </c>
      <c r="F51" s="105">
        <v>2009</v>
      </c>
      <c r="G51" s="81">
        <v>686273441</v>
      </c>
      <c r="H51" s="74">
        <f t="shared" si="20"/>
        <v>0.12155430851520495</v>
      </c>
      <c r="I51" s="81">
        <v>1475846</v>
      </c>
      <c r="J51" s="74">
        <f t="shared" si="21"/>
        <v>0.00026140519111963003</v>
      </c>
      <c r="K51" s="61">
        <v>98348524</v>
      </c>
      <c r="L51" s="74">
        <f t="shared" si="22"/>
        <v>0.017419713650715266</v>
      </c>
      <c r="M51" s="61">
        <v>0</v>
      </c>
      <c r="N51" s="74">
        <f t="shared" si="24"/>
        <v>0</v>
      </c>
      <c r="O51" s="81">
        <v>0</v>
      </c>
      <c r="P51" s="71">
        <f t="shared" si="23"/>
        <v>0</v>
      </c>
    </row>
    <row r="52" spans="1:16" s="105" customFormat="1" ht="15" customHeight="1">
      <c r="A52" s="65" t="s">
        <v>60</v>
      </c>
      <c r="B52" s="103">
        <f t="shared" si="18"/>
        <v>0</v>
      </c>
      <c r="C52" s="71">
        <f t="shared" si="19"/>
        <v>0</v>
      </c>
      <c r="D52" s="105">
        <v>2010</v>
      </c>
      <c r="E52" s="61">
        <v>0</v>
      </c>
      <c r="F52" s="105">
        <v>2010</v>
      </c>
      <c r="G52" s="81">
        <v>646135000</v>
      </c>
      <c r="H52" s="74">
        <f t="shared" si="20"/>
        <v>0.1044642170021865</v>
      </c>
      <c r="I52" s="81">
        <v>5000000</v>
      </c>
      <c r="J52" s="74">
        <f t="shared" si="21"/>
        <v>0.00080837763781707</v>
      </c>
      <c r="K52" s="61">
        <v>4901000</v>
      </c>
      <c r="L52" s="74">
        <f t="shared" si="22"/>
        <v>0.0007923717605882919</v>
      </c>
      <c r="M52" s="61">
        <v>0</v>
      </c>
      <c r="N52" s="74">
        <f t="shared" si="24"/>
        <v>0</v>
      </c>
      <c r="O52" s="81">
        <v>50000000</v>
      </c>
      <c r="P52" s="71">
        <f t="shared" si="23"/>
        <v>0.0080837763781707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</sheetData>
  <sheetProtection/>
  <printOptions/>
  <pageMargins left="0.7874015748031497" right="0.46" top="0.7" bottom="0.62" header="0.5118110236220472" footer="0.3"/>
  <pageSetup fitToHeight="1" fitToWidth="1" horizontalDpi="400" verticalDpi="400" orientation="landscape" paperSize="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O52" sqref="O52"/>
    </sheetView>
  </sheetViews>
  <sheetFormatPr defaultColWidth="9.00390625" defaultRowHeight="13.5"/>
  <cols>
    <col min="1" max="1" width="17.50390625" style="178" customWidth="1"/>
    <col min="2" max="2" width="16.375" style="56" customWidth="1"/>
    <col min="3" max="3" width="13.625" style="56" customWidth="1"/>
    <col min="4" max="4" width="7.625" style="56" customWidth="1"/>
    <col min="5" max="5" width="13.625" style="56" customWidth="1"/>
    <col min="6" max="6" width="7.625" style="56" customWidth="1"/>
    <col min="7" max="7" width="13.625" style="56" customWidth="1"/>
    <col min="8" max="8" width="7.625" style="56" customWidth="1"/>
    <col min="9" max="9" width="13.625" style="56" customWidth="1"/>
    <col min="10" max="10" width="7.625" style="56" customWidth="1"/>
    <col min="11" max="11" width="13.625" style="56" customWidth="1"/>
    <col min="12" max="12" width="7.625" style="56" customWidth="1"/>
    <col min="13" max="13" width="13.625" style="56" customWidth="1"/>
    <col min="14" max="14" width="7.625" style="56" customWidth="1"/>
    <col min="15" max="15" width="13.625" style="56" customWidth="1"/>
    <col min="16" max="16" width="7.625" style="56" customWidth="1"/>
    <col min="17" max="17" width="10.125" style="56" bestFit="1" customWidth="1"/>
    <col min="18" max="18" width="9.00390625" style="56" customWidth="1"/>
    <col min="19" max="19" width="9.25390625" style="56" bestFit="1" customWidth="1"/>
    <col min="20" max="16384" width="9.00390625" style="56" customWidth="1"/>
  </cols>
  <sheetData>
    <row r="1" spans="2:7" ht="27.75" customHeight="1">
      <c r="B1" s="129" t="s">
        <v>102</v>
      </c>
      <c r="G1" s="56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5"/>
      <c r="J2" s="5"/>
      <c r="K2" s="6"/>
      <c r="L2" s="6"/>
      <c r="M2" s="7"/>
      <c r="N2" s="5"/>
      <c r="O2" s="6"/>
      <c r="P2" s="28"/>
    </row>
    <row r="3" spans="1:16" ht="15" customHeight="1" thickBot="1" thickTop="1">
      <c r="A3" s="51"/>
      <c r="B3" s="53"/>
      <c r="C3" s="9" t="s">
        <v>1</v>
      </c>
      <c r="D3" s="11" t="s">
        <v>2</v>
      </c>
      <c r="E3" s="11" t="s">
        <v>3</v>
      </c>
      <c r="F3" s="16" t="s">
        <v>2</v>
      </c>
      <c r="G3" s="16" t="s">
        <v>4</v>
      </c>
      <c r="H3" s="16" t="s">
        <v>2</v>
      </c>
      <c r="I3" s="109" t="s">
        <v>5</v>
      </c>
      <c r="J3" s="16" t="s">
        <v>2</v>
      </c>
      <c r="K3" s="16" t="s">
        <v>6</v>
      </c>
      <c r="L3" s="16" t="s">
        <v>2</v>
      </c>
      <c r="M3" s="55" t="s">
        <v>7</v>
      </c>
      <c r="N3" s="11" t="s">
        <v>2</v>
      </c>
      <c r="O3" s="102" t="s">
        <v>52</v>
      </c>
      <c r="P3" s="11" t="s">
        <v>2</v>
      </c>
    </row>
    <row r="4" spans="1:16" ht="15" customHeight="1" thickTop="1">
      <c r="A4" s="162" t="s">
        <v>9</v>
      </c>
      <c r="B4" s="24">
        <v>8832911302</v>
      </c>
      <c r="C4" s="22">
        <v>3085431024</v>
      </c>
      <c r="D4" s="74">
        <f aca="true" t="shared" si="0" ref="D4:D13">C4/B4</f>
        <v>0.34931076725534177</v>
      </c>
      <c r="E4" s="75">
        <v>13275163</v>
      </c>
      <c r="F4" s="80">
        <f aca="true" t="shared" si="1" ref="F4:F13">E4/B4</f>
        <v>0.0015029204467381166</v>
      </c>
      <c r="G4" s="69">
        <v>2890065589</v>
      </c>
      <c r="H4" s="74">
        <f aca="true" t="shared" si="2" ref="H4:H13">G4/B4</f>
        <v>0.32719286882747417</v>
      </c>
      <c r="I4" s="69">
        <v>1210944000</v>
      </c>
      <c r="J4" s="71">
        <f aca="true" t="shared" si="3" ref="J4:J13">I4/B4</f>
        <v>0.13709454998442144</v>
      </c>
      <c r="K4" s="24">
        <v>47685706</v>
      </c>
      <c r="L4" s="71">
        <f aca="true" t="shared" si="4" ref="L4:L13">K4/B4</f>
        <v>0.005398639742844776</v>
      </c>
      <c r="M4" s="24">
        <v>113323530</v>
      </c>
      <c r="N4" s="71">
        <f aca="true" t="shared" si="5" ref="N4:N13">M4/B4</f>
        <v>0.01282969183380576</v>
      </c>
      <c r="O4" s="24"/>
      <c r="P4" s="71">
        <f>O4/B4</f>
        <v>0</v>
      </c>
    </row>
    <row r="5" spans="1:16" ht="15" customHeight="1">
      <c r="A5" s="149" t="s">
        <v>10</v>
      </c>
      <c r="B5" s="13">
        <v>9038336114</v>
      </c>
      <c r="C5" s="88">
        <v>3190815266</v>
      </c>
      <c r="D5" s="74">
        <f t="shared" si="0"/>
        <v>0.3530312687816026</v>
      </c>
      <c r="E5" s="18">
        <v>26527754</v>
      </c>
      <c r="F5" s="80">
        <f t="shared" si="1"/>
        <v>0.002935026277558945</v>
      </c>
      <c r="G5" s="81">
        <v>2865202240</v>
      </c>
      <c r="H5" s="74">
        <f t="shared" si="2"/>
        <v>0.31700549789932275</v>
      </c>
      <c r="I5" s="81">
        <v>1164082104</v>
      </c>
      <c r="J5" s="71">
        <f t="shared" si="3"/>
        <v>0.12879384981013112</v>
      </c>
      <c r="K5" s="73">
        <v>38595330</v>
      </c>
      <c r="L5" s="71">
        <f t="shared" si="4"/>
        <v>0.004270180873249167</v>
      </c>
      <c r="M5" s="73">
        <v>102161819</v>
      </c>
      <c r="N5" s="71">
        <f t="shared" si="5"/>
        <v>0.011303166612907398</v>
      </c>
      <c r="O5" s="73"/>
      <c r="P5" s="71">
        <f aca="true" t="shared" si="6" ref="P5:P13">O5/B5</f>
        <v>0</v>
      </c>
    </row>
    <row r="6" spans="1:16" ht="15" customHeight="1">
      <c r="A6" s="149" t="s">
        <v>11</v>
      </c>
      <c r="B6" s="13">
        <v>9977929592</v>
      </c>
      <c r="C6" s="88">
        <v>3295938683</v>
      </c>
      <c r="D6" s="74">
        <f t="shared" si="0"/>
        <v>0.33032290442724543</v>
      </c>
      <c r="E6" s="18">
        <v>16415842</v>
      </c>
      <c r="F6" s="80">
        <f t="shared" si="1"/>
        <v>0.0016452152571974172</v>
      </c>
      <c r="G6" s="81">
        <v>3162667030</v>
      </c>
      <c r="H6" s="74">
        <f t="shared" si="2"/>
        <v>0.31696626046907866</v>
      </c>
      <c r="I6" s="81">
        <v>1560985390</v>
      </c>
      <c r="J6" s="71">
        <f t="shared" si="3"/>
        <v>0.15644381688677683</v>
      </c>
      <c r="K6" s="73">
        <v>78777417</v>
      </c>
      <c r="L6" s="71">
        <f t="shared" si="4"/>
        <v>0.00789516665493023</v>
      </c>
      <c r="M6" s="73">
        <v>155023413</v>
      </c>
      <c r="N6" s="71">
        <f t="shared" si="5"/>
        <v>0.015536631279127591</v>
      </c>
      <c r="O6" s="73"/>
      <c r="P6" s="71">
        <f t="shared" si="6"/>
        <v>0</v>
      </c>
    </row>
    <row r="7" spans="1:16" ht="15" customHeight="1">
      <c r="A7" s="149" t="s">
        <v>41</v>
      </c>
      <c r="B7" s="13">
        <v>10470351000</v>
      </c>
      <c r="C7" s="88">
        <v>3440334000</v>
      </c>
      <c r="D7" s="74">
        <f t="shared" si="0"/>
        <v>0.32857866942569547</v>
      </c>
      <c r="E7" s="18">
        <v>19033000</v>
      </c>
      <c r="F7" s="80">
        <f t="shared" si="1"/>
        <v>0.0018177996134036004</v>
      </c>
      <c r="G7" s="81">
        <v>3340063000</v>
      </c>
      <c r="H7" s="74">
        <f t="shared" si="2"/>
        <v>0.31900200862416167</v>
      </c>
      <c r="I7" s="81">
        <v>1767204000</v>
      </c>
      <c r="J7" s="71">
        <f t="shared" si="3"/>
        <v>0.16878173425131593</v>
      </c>
      <c r="K7" s="73">
        <v>35593000</v>
      </c>
      <c r="L7" s="71">
        <f t="shared" si="4"/>
        <v>0.0033994084821034175</v>
      </c>
      <c r="M7" s="73">
        <v>180776000</v>
      </c>
      <c r="N7" s="71">
        <f t="shared" si="5"/>
        <v>0.017265514785511967</v>
      </c>
      <c r="O7" s="73"/>
      <c r="P7" s="71">
        <f t="shared" si="6"/>
        <v>0</v>
      </c>
    </row>
    <row r="8" spans="1:16" ht="15" customHeight="1">
      <c r="A8" s="149" t="s">
        <v>45</v>
      </c>
      <c r="B8" s="13">
        <v>10623609181</v>
      </c>
      <c r="C8" s="88">
        <v>3465253409</v>
      </c>
      <c r="D8" s="74">
        <f t="shared" si="0"/>
        <v>0.32618419502832424</v>
      </c>
      <c r="E8" s="18">
        <v>21311940</v>
      </c>
      <c r="F8" s="80">
        <f t="shared" si="1"/>
        <v>0.00200609224576105</v>
      </c>
      <c r="G8" s="81">
        <v>2965660410</v>
      </c>
      <c r="H8" s="74">
        <f t="shared" si="2"/>
        <v>0.27915752165506924</v>
      </c>
      <c r="I8" s="81">
        <v>1861299000</v>
      </c>
      <c r="J8" s="71">
        <f t="shared" si="3"/>
        <v>0.17520401666590638</v>
      </c>
      <c r="K8" s="73">
        <v>385723613</v>
      </c>
      <c r="L8" s="71">
        <f t="shared" si="4"/>
        <v>0.03630815162984863</v>
      </c>
      <c r="M8" s="73">
        <v>182356859</v>
      </c>
      <c r="N8" s="71">
        <f t="shared" si="5"/>
        <v>0.017165245435246213</v>
      </c>
      <c r="O8" s="73"/>
      <c r="P8" s="71">
        <f t="shared" si="6"/>
        <v>0</v>
      </c>
    </row>
    <row r="9" spans="1:16" ht="15" customHeight="1">
      <c r="A9" s="149" t="s">
        <v>48</v>
      </c>
      <c r="B9" s="13">
        <f>C9+E9+G9+I9+K9+M9+I22+O9+K22+M22+O22</f>
        <v>11302926191</v>
      </c>
      <c r="C9" s="88">
        <v>3625571941</v>
      </c>
      <c r="D9" s="74">
        <f t="shared" si="0"/>
        <v>0.3207640109945048</v>
      </c>
      <c r="E9" s="18">
        <v>1271300</v>
      </c>
      <c r="F9" s="80">
        <f t="shared" si="1"/>
        <v>0.00011247529874275191</v>
      </c>
      <c r="G9" s="81">
        <v>2829474002</v>
      </c>
      <c r="H9" s="74">
        <f t="shared" si="2"/>
        <v>0.2503311049003381</v>
      </c>
      <c r="I9" s="81">
        <v>2257123464</v>
      </c>
      <c r="J9" s="71">
        <f t="shared" si="3"/>
        <v>0.19969372761163773</v>
      </c>
      <c r="K9" s="73">
        <v>520390340</v>
      </c>
      <c r="L9" s="71">
        <f t="shared" si="4"/>
        <v>0.04604032010881951</v>
      </c>
      <c r="M9" s="73">
        <v>570711723</v>
      </c>
      <c r="N9" s="71">
        <f t="shared" si="5"/>
        <v>0.050492386958558705</v>
      </c>
      <c r="O9" s="73"/>
      <c r="P9" s="71">
        <f t="shared" si="6"/>
        <v>0</v>
      </c>
    </row>
    <row r="10" spans="1:16" ht="15" customHeight="1">
      <c r="A10" s="149" t="s">
        <v>59</v>
      </c>
      <c r="B10" s="13">
        <f>C10+E10+G10+I10+K10+M10+I23+O10+K23+M23+O23</f>
        <v>11915975835</v>
      </c>
      <c r="C10" s="88">
        <v>3578587414</v>
      </c>
      <c r="D10" s="74">
        <f t="shared" si="0"/>
        <v>0.3003184517619492</v>
      </c>
      <c r="E10" s="18">
        <v>1337700</v>
      </c>
      <c r="F10" s="80">
        <f t="shared" si="1"/>
        <v>0.00011226105343977478</v>
      </c>
      <c r="G10" s="81">
        <v>2826592261</v>
      </c>
      <c r="H10" s="74">
        <f t="shared" si="2"/>
        <v>0.237210304899884</v>
      </c>
      <c r="I10" s="81">
        <v>2318836617</v>
      </c>
      <c r="J10" s="71">
        <f t="shared" si="3"/>
        <v>0.19459896940954144</v>
      </c>
      <c r="K10" s="73">
        <v>532056603</v>
      </c>
      <c r="L10" s="71">
        <f t="shared" si="4"/>
        <v>0.044650695030550976</v>
      </c>
      <c r="M10" s="73">
        <v>1034542962</v>
      </c>
      <c r="N10" s="71">
        <f t="shared" si="5"/>
        <v>0.0868198271232899</v>
      </c>
      <c r="O10" s="73"/>
      <c r="P10" s="71">
        <f t="shared" si="6"/>
        <v>0</v>
      </c>
    </row>
    <row r="11" spans="1:16" ht="15" customHeight="1">
      <c r="A11" s="149" t="s">
        <v>57</v>
      </c>
      <c r="B11" s="13">
        <f>C11+E11+G11+I11+K11+M11+I24+O11+K24+M24+O24</f>
        <v>11853276252</v>
      </c>
      <c r="C11" s="88">
        <v>2891669000</v>
      </c>
      <c r="D11" s="74">
        <f t="shared" si="0"/>
        <v>0.24395525241488314</v>
      </c>
      <c r="E11" s="18">
        <v>748400</v>
      </c>
      <c r="F11" s="80">
        <f t="shared" si="1"/>
        <v>6.31386617580707E-05</v>
      </c>
      <c r="G11" s="81">
        <v>2843552265</v>
      </c>
      <c r="H11" s="74">
        <f t="shared" si="2"/>
        <v>0.23989589076861415</v>
      </c>
      <c r="I11" s="81">
        <v>941633371</v>
      </c>
      <c r="J11" s="71">
        <f t="shared" si="3"/>
        <v>0.07944076818770832</v>
      </c>
      <c r="K11" s="73">
        <v>516289807</v>
      </c>
      <c r="L11" s="71">
        <f t="shared" si="4"/>
        <v>0.04355671765541502</v>
      </c>
      <c r="M11" s="73">
        <v>1306510848</v>
      </c>
      <c r="N11" s="71">
        <f t="shared" si="5"/>
        <v>0.11022360571234917</v>
      </c>
      <c r="O11" s="73">
        <v>2153319821</v>
      </c>
      <c r="P11" s="71">
        <f t="shared" si="6"/>
        <v>0.18166452677053493</v>
      </c>
    </row>
    <row r="12" spans="1:16" ht="15" customHeight="1">
      <c r="A12" s="149" t="s">
        <v>80</v>
      </c>
      <c r="B12" s="13">
        <f>C12+E12+G12+I12+K12+M12+I25+O12+K25+M25+O25</f>
        <v>11952673315</v>
      </c>
      <c r="C12" s="88">
        <v>2866358765</v>
      </c>
      <c r="D12" s="74">
        <f t="shared" si="0"/>
        <v>0.23980901087649278</v>
      </c>
      <c r="E12" s="18">
        <v>827600</v>
      </c>
      <c r="F12" s="80">
        <f t="shared" si="1"/>
        <v>6.923974061613513E-05</v>
      </c>
      <c r="G12" s="81">
        <v>2956109448</v>
      </c>
      <c r="H12" s="74">
        <f t="shared" si="2"/>
        <v>0.24731784849254035</v>
      </c>
      <c r="I12" s="81">
        <v>602252805</v>
      </c>
      <c r="J12" s="71">
        <f t="shared" si="3"/>
        <v>0.05038645239673732</v>
      </c>
      <c r="K12" s="73">
        <v>549202378</v>
      </c>
      <c r="L12" s="71">
        <f t="shared" si="4"/>
        <v>0.045948079021851856</v>
      </c>
      <c r="M12" s="73">
        <v>1372981092</v>
      </c>
      <c r="N12" s="71">
        <f t="shared" si="5"/>
        <v>0.11486811827082885</v>
      </c>
      <c r="O12" s="73">
        <v>2394738616</v>
      </c>
      <c r="P12" s="71">
        <f t="shared" si="6"/>
        <v>0.20035171654819045</v>
      </c>
    </row>
    <row r="13" spans="1:16" ht="15" customHeight="1">
      <c r="A13" s="149" t="s">
        <v>79</v>
      </c>
      <c r="B13" s="13">
        <f>C13+E13+G13+I13+K13+M13+I26+O13+K26+M26+O26</f>
        <v>12324724000</v>
      </c>
      <c r="C13" s="88">
        <v>3363015000</v>
      </c>
      <c r="D13" s="74">
        <f t="shared" si="0"/>
        <v>0.27286736806438827</v>
      </c>
      <c r="E13" s="18">
        <v>1000000</v>
      </c>
      <c r="F13" s="80">
        <f t="shared" si="1"/>
        <v>8.11377195951812E-05</v>
      </c>
      <c r="G13" s="81">
        <v>3012862000</v>
      </c>
      <c r="H13" s="74">
        <f t="shared" si="2"/>
        <v>0.2444567521349768</v>
      </c>
      <c r="I13" s="81">
        <v>377780000</v>
      </c>
      <c r="J13" s="71">
        <f t="shared" si="3"/>
        <v>0.030652207708667552</v>
      </c>
      <c r="K13" s="73">
        <v>494811000</v>
      </c>
      <c r="L13" s="71">
        <f t="shared" si="4"/>
        <v>0.040147836170611205</v>
      </c>
      <c r="M13" s="73">
        <v>1542746000</v>
      </c>
      <c r="N13" s="71">
        <f t="shared" si="5"/>
        <v>0.12517489235458742</v>
      </c>
      <c r="O13" s="73">
        <v>2525547000</v>
      </c>
      <c r="P13" s="71">
        <f t="shared" si="6"/>
        <v>0.2049171243104511</v>
      </c>
    </row>
    <row r="14" spans="1:20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117"/>
      <c r="O14" s="57"/>
      <c r="P14" s="62"/>
      <c r="Q14" s="57"/>
      <c r="R14" s="62"/>
      <c r="S14" s="57"/>
      <c r="T14" s="62"/>
    </row>
    <row r="15" spans="1:20" ht="15" customHeight="1" thickBot="1">
      <c r="A15" s="120"/>
      <c r="B15" s="24"/>
      <c r="C15" s="57"/>
      <c r="D15" s="62"/>
      <c r="E15" s="44"/>
      <c r="H15" s="142"/>
      <c r="I15" s="5"/>
      <c r="J15" s="5"/>
      <c r="K15" s="6"/>
      <c r="L15" s="8"/>
      <c r="M15" s="7"/>
      <c r="N15" s="90"/>
      <c r="O15" s="7"/>
      <c r="P15" s="110"/>
      <c r="Q15" s="57"/>
      <c r="R15" s="62"/>
      <c r="S15" s="57"/>
      <c r="T15" s="62"/>
    </row>
    <row r="16" spans="1:20" ht="15" customHeight="1" thickBot="1" thickTop="1">
      <c r="A16" s="120"/>
      <c r="B16" s="24"/>
      <c r="C16" s="57"/>
      <c r="D16" s="62"/>
      <c r="E16" s="105"/>
      <c r="H16" s="105"/>
      <c r="I16" s="58" t="s">
        <v>24</v>
      </c>
      <c r="J16" s="11" t="s">
        <v>2</v>
      </c>
      <c r="K16" s="10" t="s">
        <v>8</v>
      </c>
      <c r="L16" s="11" t="s">
        <v>2</v>
      </c>
      <c r="M16" s="16" t="s">
        <v>31</v>
      </c>
      <c r="N16" s="11" t="s">
        <v>2</v>
      </c>
      <c r="O16" s="11" t="s">
        <v>25</v>
      </c>
      <c r="P16" s="11" t="s">
        <v>2</v>
      </c>
      <c r="Q16" s="57"/>
      <c r="R16" s="62"/>
      <c r="S16" s="57"/>
      <c r="T16" s="62"/>
    </row>
    <row r="17" spans="1:20" ht="15" customHeight="1" thickTop="1">
      <c r="A17" s="120"/>
      <c r="B17" s="24"/>
      <c r="C17" s="57"/>
      <c r="D17" s="62"/>
      <c r="E17" s="105"/>
      <c r="H17" s="105">
        <v>2001</v>
      </c>
      <c r="I17" s="69">
        <v>24756000</v>
      </c>
      <c r="J17" s="70">
        <f aca="true" t="shared" si="7" ref="J17:J26">I17/B4</f>
        <v>0.0028026999427011793</v>
      </c>
      <c r="K17" s="24">
        <v>1106898656</v>
      </c>
      <c r="L17" s="71">
        <f aca="true" t="shared" si="8" ref="L17:L26">K17/B4</f>
        <v>0.12531526901547957</v>
      </c>
      <c r="M17" s="24">
        <v>340531634</v>
      </c>
      <c r="N17" s="71">
        <f aca="true" t="shared" si="9" ref="N17:N26">M17/B4</f>
        <v>0.038552592951193204</v>
      </c>
      <c r="O17" s="24">
        <v>0</v>
      </c>
      <c r="P17" s="71">
        <f aca="true" t="shared" si="10" ref="P17:P26">O17/B4</f>
        <v>0</v>
      </c>
      <c r="Q17" s="57"/>
      <c r="R17" s="62"/>
      <c r="S17" s="57"/>
      <c r="T17" s="62"/>
    </row>
    <row r="18" spans="1:20" ht="15" customHeight="1">
      <c r="A18" s="120"/>
      <c r="B18" s="24"/>
      <c r="C18" s="57"/>
      <c r="D18" s="62"/>
      <c r="E18" s="105"/>
      <c r="H18" s="105">
        <v>2002</v>
      </c>
      <c r="I18" s="61">
        <v>0</v>
      </c>
      <c r="J18" s="72">
        <f t="shared" si="7"/>
        <v>0</v>
      </c>
      <c r="K18" s="73">
        <v>1185925972</v>
      </c>
      <c r="L18" s="71">
        <f t="shared" si="8"/>
        <v>0.13121065172195254</v>
      </c>
      <c r="M18" s="73">
        <v>465025629</v>
      </c>
      <c r="N18" s="71">
        <f t="shared" si="9"/>
        <v>0.05145035802327543</v>
      </c>
      <c r="O18" s="73">
        <v>0</v>
      </c>
      <c r="P18" s="71">
        <f t="shared" si="10"/>
        <v>0</v>
      </c>
      <c r="Q18" s="57"/>
      <c r="R18" s="62"/>
      <c r="S18" s="57"/>
      <c r="T18" s="62"/>
    </row>
    <row r="19" spans="1:20" ht="15" customHeight="1">
      <c r="A19" s="120"/>
      <c r="B19" s="24"/>
      <c r="C19" s="57"/>
      <c r="D19" s="62"/>
      <c r="E19" s="105"/>
      <c r="H19" s="105">
        <v>2003</v>
      </c>
      <c r="I19" s="61">
        <v>0</v>
      </c>
      <c r="J19" s="72">
        <f t="shared" si="7"/>
        <v>0</v>
      </c>
      <c r="K19" s="73">
        <v>1024448393</v>
      </c>
      <c r="L19" s="71">
        <f t="shared" si="8"/>
        <v>0.10267143935565265</v>
      </c>
      <c r="M19" s="73">
        <v>683673424</v>
      </c>
      <c r="N19" s="71">
        <f t="shared" si="9"/>
        <v>0.06851856566999115</v>
      </c>
      <c r="O19" s="73">
        <v>0</v>
      </c>
      <c r="P19" s="71">
        <f t="shared" si="10"/>
        <v>0</v>
      </c>
      <c r="Q19" s="57"/>
      <c r="R19" s="62"/>
      <c r="S19" s="57"/>
      <c r="T19" s="62"/>
    </row>
    <row r="20" spans="1:20" ht="15" customHeight="1">
      <c r="A20" s="120"/>
      <c r="B20" s="24"/>
      <c r="C20" s="57"/>
      <c r="D20" s="62"/>
      <c r="E20" s="105"/>
      <c r="H20" s="105">
        <v>2004</v>
      </c>
      <c r="I20" s="61">
        <v>0</v>
      </c>
      <c r="J20" s="72">
        <f t="shared" si="7"/>
        <v>0</v>
      </c>
      <c r="K20" s="73">
        <v>1025966000</v>
      </c>
      <c r="L20" s="71">
        <f t="shared" si="8"/>
        <v>0.09798773699181622</v>
      </c>
      <c r="M20" s="73">
        <v>615940000</v>
      </c>
      <c r="N20" s="71">
        <f t="shared" si="9"/>
        <v>0.05882706319969598</v>
      </c>
      <c r="O20" s="73">
        <v>0</v>
      </c>
      <c r="P20" s="71">
        <f t="shared" si="10"/>
        <v>0</v>
      </c>
      <c r="Q20" s="57"/>
      <c r="R20" s="62"/>
      <c r="S20" s="57"/>
      <c r="T20" s="62"/>
    </row>
    <row r="21" spans="1:20" ht="15" customHeight="1">
      <c r="A21" s="120"/>
      <c r="B21" s="24"/>
      <c r="C21" s="57"/>
      <c r="D21" s="62"/>
      <c r="E21" s="24"/>
      <c r="H21" s="105">
        <v>2005</v>
      </c>
      <c r="I21" s="61">
        <v>0</v>
      </c>
      <c r="J21" s="72">
        <f t="shared" si="7"/>
        <v>0</v>
      </c>
      <c r="K21" s="73">
        <v>1082959942</v>
      </c>
      <c r="L21" s="71">
        <f t="shared" si="8"/>
        <v>0.10193898547556142</v>
      </c>
      <c r="M21" s="73">
        <v>659044008</v>
      </c>
      <c r="N21" s="71">
        <f t="shared" si="9"/>
        <v>0.06203579186428281</v>
      </c>
      <c r="O21" s="73">
        <v>0</v>
      </c>
      <c r="P21" s="71">
        <f t="shared" si="10"/>
        <v>0</v>
      </c>
      <c r="Q21" s="57"/>
      <c r="R21" s="62"/>
      <c r="S21" s="57"/>
      <c r="T21" s="62"/>
    </row>
    <row r="22" spans="1:20" ht="15" customHeight="1">
      <c r="A22" s="120"/>
      <c r="B22" s="24"/>
      <c r="C22" s="57"/>
      <c r="D22" s="62"/>
      <c r="E22" s="24"/>
      <c r="H22" s="105">
        <v>2006</v>
      </c>
      <c r="I22" s="61"/>
      <c r="J22" s="72">
        <f t="shared" si="7"/>
        <v>0</v>
      </c>
      <c r="K22" s="73">
        <v>1025557729</v>
      </c>
      <c r="L22" s="71">
        <f t="shared" si="8"/>
        <v>0.0907338251767586</v>
      </c>
      <c r="M22" s="73">
        <v>457035622</v>
      </c>
      <c r="N22" s="71">
        <f t="shared" si="9"/>
        <v>0.0404351593805785</v>
      </c>
      <c r="O22" s="73">
        <v>15790070</v>
      </c>
      <c r="P22" s="71">
        <f t="shared" si="10"/>
        <v>0.0013969895700613269</v>
      </c>
      <c r="Q22" s="57"/>
      <c r="R22" s="62"/>
      <c r="S22" s="57"/>
      <c r="T22" s="62"/>
    </row>
    <row r="23" spans="1:20" ht="15" customHeight="1">
      <c r="A23" s="120"/>
      <c r="B23" s="24"/>
      <c r="C23" s="57"/>
      <c r="D23" s="62"/>
      <c r="E23" s="24"/>
      <c r="H23" s="105">
        <v>2007</v>
      </c>
      <c r="I23" s="61">
        <v>0</v>
      </c>
      <c r="J23" s="72">
        <f t="shared" si="7"/>
        <v>0</v>
      </c>
      <c r="K23" s="73">
        <v>1128303006</v>
      </c>
      <c r="L23" s="71">
        <f t="shared" si="8"/>
        <v>0.0946882589914215</v>
      </c>
      <c r="M23" s="73">
        <v>472597952</v>
      </c>
      <c r="N23" s="71">
        <f t="shared" si="9"/>
        <v>0.03966086861403911</v>
      </c>
      <c r="O23" s="73">
        <v>23121320</v>
      </c>
      <c r="P23" s="71">
        <f t="shared" si="10"/>
        <v>0.0019403631158840797</v>
      </c>
      <c r="Q23" s="57"/>
      <c r="R23" s="62"/>
      <c r="S23" s="57"/>
      <c r="T23" s="62"/>
    </row>
    <row r="24" spans="1:20" ht="15" customHeight="1">
      <c r="A24" s="120"/>
      <c r="B24" s="24"/>
      <c r="C24" s="57"/>
      <c r="D24" s="62"/>
      <c r="E24" s="24"/>
      <c r="H24" s="105">
        <v>2008</v>
      </c>
      <c r="I24" s="61">
        <v>0</v>
      </c>
      <c r="J24" s="72">
        <f t="shared" si="7"/>
        <v>0</v>
      </c>
      <c r="K24" s="73">
        <v>1088974728</v>
      </c>
      <c r="L24" s="71">
        <f t="shared" si="8"/>
        <v>0.09187120124836858</v>
      </c>
      <c r="M24" s="73">
        <v>86123423</v>
      </c>
      <c r="N24" s="71">
        <f t="shared" si="9"/>
        <v>0.007265790585574888</v>
      </c>
      <c r="O24" s="73">
        <v>24454589</v>
      </c>
      <c r="P24" s="71">
        <f t="shared" si="10"/>
        <v>0.002063107994793742</v>
      </c>
      <c r="Q24" s="57"/>
      <c r="R24" s="62"/>
      <c r="S24" s="57"/>
      <c r="T24" s="62"/>
    </row>
    <row r="25" spans="1:20" ht="15" customHeight="1">
      <c r="A25" s="120"/>
      <c r="B25" s="24"/>
      <c r="C25" s="57"/>
      <c r="D25" s="62"/>
      <c r="E25" s="24"/>
      <c r="H25" s="105">
        <v>2009</v>
      </c>
      <c r="I25" s="61">
        <v>0</v>
      </c>
      <c r="J25" s="72">
        <f t="shared" si="7"/>
        <v>0</v>
      </c>
      <c r="K25" s="73">
        <v>942668890</v>
      </c>
      <c r="L25" s="71">
        <f t="shared" si="8"/>
        <v>0.07886678278214115</v>
      </c>
      <c r="M25" s="73">
        <v>243950514</v>
      </c>
      <c r="N25" s="71">
        <f t="shared" si="9"/>
        <v>0.02040970313259164</v>
      </c>
      <c r="O25" s="73">
        <v>23583207</v>
      </c>
      <c r="P25" s="71">
        <f t="shared" si="10"/>
        <v>0.0019730487380094515</v>
      </c>
      <c r="Q25" s="57"/>
      <c r="R25" s="62"/>
      <c r="S25" s="57"/>
      <c r="T25" s="62"/>
    </row>
    <row r="26" spans="1:20" ht="15" customHeight="1">
      <c r="A26" s="120"/>
      <c r="B26" s="24"/>
      <c r="C26" s="57"/>
      <c r="D26" s="62"/>
      <c r="E26" s="24"/>
      <c r="H26" s="105">
        <v>2010</v>
      </c>
      <c r="I26" s="61">
        <v>0</v>
      </c>
      <c r="J26" s="72">
        <f t="shared" si="7"/>
        <v>0</v>
      </c>
      <c r="K26" s="73">
        <v>996689000</v>
      </c>
      <c r="L26" s="71">
        <f t="shared" si="8"/>
        <v>0.08086907260560156</v>
      </c>
      <c r="M26" s="73">
        <v>1000</v>
      </c>
      <c r="N26" s="71">
        <f t="shared" si="9"/>
        <v>8.11377195951812E-08</v>
      </c>
      <c r="O26" s="73">
        <v>10273000</v>
      </c>
      <c r="P26" s="71">
        <f t="shared" si="10"/>
        <v>0.0008335277934012964</v>
      </c>
      <c r="Q26" s="57"/>
      <c r="R26" s="62"/>
      <c r="S26" s="57"/>
      <c r="T26" s="62"/>
    </row>
    <row r="27" spans="1:20" ht="15" customHeight="1">
      <c r="A27" s="120"/>
      <c r="B27" s="24"/>
      <c r="C27" s="57"/>
      <c r="D27" s="62"/>
      <c r="E27" s="24"/>
      <c r="F27" s="62"/>
      <c r="G27" s="57"/>
      <c r="H27" s="62"/>
      <c r="I27" s="57"/>
      <c r="J27" s="62"/>
      <c r="K27" s="57"/>
      <c r="L27" s="62"/>
      <c r="M27" s="57"/>
      <c r="N27" s="62"/>
      <c r="O27" s="57"/>
      <c r="P27" s="62"/>
      <c r="Q27" s="57"/>
      <c r="R27" s="62"/>
      <c r="S27" s="57"/>
      <c r="T27" s="62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5"/>
      <c r="J28" s="5"/>
      <c r="K28" s="7"/>
      <c r="L28" s="7"/>
      <c r="M28" s="7"/>
      <c r="N28" s="8"/>
      <c r="O28" s="7"/>
      <c r="P28" s="28"/>
    </row>
    <row r="29" spans="1:16" s="105" customFormat="1" ht="15" customHeight="1" thickBot="1" thickTop="1">
      <c r="A29" s="51"/>
      <c r="B29" s="91"/>
      <c r="C29" s="9" t="s">
        <v>13</v>
      </c>
      <c r="D29" s="11" t="s">
        <v>2</v>
      </c>
      <c r="E29" s="10" t="s">
        <v>14</v>
      </c>
      <c r="F29" s="11" t="s">
        <v>2</v>
      </c>
      <c r="G29" s="10" t="s">
        <v>15</v>
      </c>
      <c r="H29" s="11" t="s">
        <v>2</v>
      </c>
      <c r="I29" s="10" t="s">
        <v>16</v>
      </c>
      <c r="J29" s="11" t="s">
        <v>2</v>
      </c>
      <c r="K29" s="55" t="s">
        <v>17</v>
      </c>
      <c r="L29" s="11" t="s">
        <v>2</v>
      </c>
      <c r="M29" s="55" t="s">
        <v>18</v>
      </c>
      <c r="N29" s="11" t="s">
        <v>2</v>
      </c>
      <c r="O29" s="102" t="s">
        <v>78</v>
      </c>
      <c r="P29" s="11" t="s">
        <v>2</v>
      </c>
    </row>
    <row r="30" spans="1:16" s="105" customFormat="1" ht="15" customHeight="1" thickTop="1">
      <c r="A30" s="164" t="s">
        <v>9</v>
      </c>
      <c r="B30" s="24">
        <v>8367885673</v>
      </c>
      <c r="C30" s="22">
        <v>252274786</v>
      </c>
      <c r="D30" s="71">
        <f aca="true" t="shared" si="11" ref="D30:D39">C30/B30</f>
        <v>0.030147972362241426</v>
      </c>
      <c r="E30" s="24">
        <v>5386972187</v>
      </c>
      <c r="F30" s="60">
        <f aca="true" t="shared" si="12" ref="F30:F39">E30/B30</f>
        <v>0.6437674219643942</v>
      </c>
      <c r="G30" s="24">
        <v>2215646783</v>
      </c>
      <c r="H30" s="60">
        <f aca="true" t="shared" si="13" ref="H30:H39">G30/B30</f>
        <v>0.26477976272417936</v>
      </c>
      <c r="I30" s="24">
        <v>379534625</v>
      </c>
      <c r="J30" s="71">
        <f aca="true" t="shared" si="14" ref="J30:J39">I30/B30</f>
        <v>0.045356095892253236</v>
      </c>
      <c r="K30" s="24">
        <v>70235254</v>
      </c>
      <c r="L30" s="71">
        <f aca="true" t="shared" si="15" ref="L30:L39">K30/B30</f>
        <v>0.00839342896696385</v>
      </c>
      <c r="M30" s="24">
        <v>10954525</v>
      </c>
      <c r="N30" s="71">
        <f aca="true" t="shared" si="16" ref="N30:N39">M30/B30</f>
        <v>0.0013091150414908399</v>
      </c>
      <c r="O30" s="24"/>
      <c r="P30" s="71">
        <f>O30/B30</f>
        <v>0</v>
      </c>
    </row>
    <row r="31" spans="1:16" s="105" customFormat="1" ht="15" customHeight="1">
      <c r="A31" s="149" t="s">
        <v>10</v>
      </c>
      <c r="B31" s="73">
        <v>8354662690</v>
      </c>
      <c r="C31" s="88">
        <v>245561234</v>
      </c>
      <c r="D31" s="71">
        <f t="shared" si="11"/>
        <v>0.029392118283114072</v>
      </c>
      <c r="E31" s="73">
        <v>4893454559</v>
      </c>
      <c r="F31" s="60">
        <f t="shared" si="12"/>
        <v>0.5857153951717469</v>
      </c>
      <c r="G31" s="73">
        <v>2729979459</v>
      </c>
      <c r="H31" s="60">
        <f t="shared" si="13"/>
        <v>0.3267611823835344</v>
      </c>
      <c r="I31" s="73">
        <v>401531971</v>
      </c>
      <c r="J31" s="71">
        <f t="shared" si="14"/>
        <v>0.04806082374583575</v>
      </c>
      <c r="K31" s="73">
        <v>69919650</v>
      </c>
      <c r="L31" s="71">
        <f t="shared" si="15"/>
        <v>0.008368937513622108</v>
      </c>
      <c r="M31" s="73">
        <v>11463418</v>
      </c>
      <c r="N31" s="71">
        <f t="shared" si="16"/>
        <v>0.0013720982432625297</v>
      </c>
      <c r="O31" s="73"/>
      <c r="P31" s="71">
        <f aca="true" t="shared" si="17" ref="P31:P39">O31/B31</f>
        <v>0</v>
      </c>
    </row>
    <row r="32" spans="1:16" s="105" customFormat="1" ht="15" customHeight="1">
      <c r="A32" s="149" t="s">
        <v>11</v>
      </c>
      <c r="B32" s="73">
        <v>9361989774</v>
      </c>
      <c r="C32" s="88">
        <v>245007288</v>
      </c>
      <c r="D32" s="71">
        <f t="shared" si="11"/>
        <v>0.026170428927452062</v>
      </c>
      <c r="E32" s="73">
        <v>5736481119</v>
      </c>
      <c r="F32" s="60">
        <f t="shared" si="12"/>
        <v>0.6127416561521231</v>
      </c>
      <c r="G32" s="73">
        <v>2736344552</v>
      </c>
      <c r="H32" s="80">
        <f t="shared" si="13"/>
        <v>0.29228236924583506</v>
      </c>
      <c r="I32" s="81">
        <v>452251682</v>
      </c>
      <c r="J32" s="71">
        <f t="shared" si="14"/>
        <v>0.04830721811467768</v>
      </c>
      <c r="K32" s="73">
        <v>171923764</v>
      </c>
      <c r="L32" s="71">
        <f t="shared" si="15"/>
        <v>0.01836401963153864</v>
      </c>
      <c r="M32" s="73">
        <v>13997142</v>
      </c>
      <c r="N32" s="71">
        <f t="shared" si="16"/>
        <v>0.0014951033207569492</v>
      </c>
      <c r="O32" s="73"/>
      <c r="P32" s="71">
        <f t="shared" si="17"/>
        <v>0</v>
      </c>
    </row>
    <row r="33" spans="1:16" s="105" customFormat="1" ht="15" customHeight="1">
      <c r="A33" s="149" t="s">
        <v>41</v>
      </c>
      <c r="B33" s="73">
        <v>9811307000</v>
      </c>
      <c r="C33" s="88">
        <v>231678000</v>
      </c>
      <c r="D33" s="71">
        <f t="shared" si="11"/>
        <v>0.023613367719509747</v>
      </c>
      <c r="E33" s="73">
        <v>6187946000</v>
      </c>
      <c r="F33" s="80">
        <f t="shared" si="12"/>
        <v>0.6306953803402544</v>
      </c>
      <c r="G33" s="81">
        <v>2542105000</v>
      </c>
      <c r="H33" s="80">
        <f t="shared" si="13"/>
        <v>0.25909952669914416</v>
      </c>
      <c r="I33" s="81">
        <v>552930000</v>
      </c>
      <c r="J33" s="71">
        <f t="shared" si="14"/>
        <v>0.05635640593042293</v>
      </c>
      <c r="K33" s="73">
        <v>179547000</v>
      </c>
      <c r="L33" s="71">
        <f t="shared" si="15"/>
        <v>0.018300008347511703</v>
      </c>
      <c r="M33" s="73">
        <v>13057000</v>
      </c>
      <c r="N33" s="71">
        <f t="shared" si="16"/>
        <v>0.0013308114810799418</v>
      </c>
      <c r="O33" s="73"/>
      <c r="P33" s="71">
        <f t="shared" si="17"/>
        <v>0</v>
      </c>
    </row>
    <row r="34" spans="1:16" s="105" customFormat="1" ht="15" customHeight="1">
      <c r="A34" s="149" t="s">
        <v>45</v>
      </c>
      <c r="B34" s="73">
        <v>10186695921</v>
      </c>
      <c r="C34" s="88">
        <v>229971561</v>
      </c>
      <c r="D34" s="71">
        <f t="shared" si="11"/>
        <v>0.022575677411348933</v>
      </c>
      <c r="E34" s="73">
        <v>6682573371</v>
      </c>
      <c r="F34" s="80">
        <f t="shared" si="12"/>
        <v>0.6560098998561243</v>
      </c>
      <c r="G34" s="81">
        <v>2323708157</v>
      </c>
      <c r="H34" s="80">
        <f t="shared" si="13"/>
        <v>0.22811205664926612</v>
      </c>
      <c r="I34" s="81">
        <v>629062866</v>
      </c>
      <c r="J34" s="71">
        <f t="shared" si="14"/>
        <v>0.0617533762545301</v>
      </c>
      <c r="K34" s="73">
        <v>190393066</v>
      </c>
      <c r="L34" s="71">
        <f t="shared" si="15"/>
        <v>0.018690365107247614</v>
      </c>
      <c r="M34" s="73">
        <v>14529639</v>
      </c>
      <c r="N34" s="71">
        <f t="shared" si="16"/>
        <v>0.0014263348108827878</v>
      </c>
      <c r="O34" s="73"/>
      <c r="P34" s="71">
        <f t="shared" si="17"/>
        <v>0</v>
      </c>
    </row>
    <row r="35" spans="1:16" s="105" customFormat="1" ht="15" customHeight="1">
      <c r="A35" s="149" t="s">
        <v>48</v>
      </c>
      <c r="B35" s="73">
        <f>C35+E35+G35+I35+K35+M35+O35+I48+K48+M48+O48</f>
        <v>10830328239</v>
      </c>
      <c r="C35" s="88">
        <v>229392982</v>
      </c>
      <c r="D35" s="71">
        <f t="shared" si="11"/>
        <v>0.021180612160391975</v>
      </c>
      <c r="E35" s="73">
        <v>7046305170</v>
      </c>
      <c r="F35" s="80">
        <f t="shared" si="12"/>
        <v>0.6506086440322523</v>
      </c>
      <c r="G35" s="81">
        <v>2220426150</v>
      </c>
      <c r="H35" s="80">
        <f t="shared" si="13"/>
        <v>0.20501928482686682</v>
      </c>
      <c r="I35" s="81">
        <v>637189476</v>
      </c>
      <c r="J35" s="71">
        <f t="shared" si="14"/>
        <v>0.05883381019842791</v>
      </c>
      <c r="K35" s="73">
        <v>587553931</v>
      </c>
      <c r="L35" s="71">
        <f t="shared" si="15"/>
        <v>0.0542507962855843</v>
      </c>
      <c r="M35" s="73">
        <v>17598033</v>
      </c>
      <c r="N35" s="71">
        <f t="shared" si="16"/>
        <v>0.0016248845475088651</v>
      </c>
      <c r="O35" s="73"/>
      <c r="P35" s="71">
        <f t="shared" si="17"/>
        <v>0</v>
      </c>
    </row>
    <row r="36" spans="1:16" s="105" customFormat="1" ht="15" customHeight="1">
      <c r="A36" s="149" t="s">
        <v>59</v>
      </c>
      <c r="B36" s="73">
        <f>C36+E36+G36+I36+K36+M36+O36+I49+K49+M49+O49</f>
        <v>11829852412</v>
      </c>
      <c r="C36" s="88">
        <v>287952455</v>
      </c>
      <c r="D36" s="71">
        <f t="shared" si="11"/>
        <v>0.024341170538011613</v>
      </c>
      <c r="E36" s="73">
        <v>7573973937</v>
      </c>
      <c r="F36" s="80">
        <f t="shared" si="12"/>
        <v>0.6402424707612658</v>
      </c>
      <c r="G36" s="81">
        <v>2201319910</v>
      </c>
      <c r="H36" s="80">
        <f t="shared" si="13"/>
        <v>0.1860817729025105</v>
      </c>
      <c r="I36" s="81">
        <v>613671627</v>
      </c>
      <c r="J36" s="71">
        <f t="shared" si="14"/>
        <v>0.051874833736514074</v>
      </c>
      <c r="K36" s="73">
        <v>1033089509</v>
      </c>
      <c r="L36" s="71">
        <f t="shared" si="15"/>
        <v>0.08732902770215896</v>
      </c>
      <c r="M36" s="73">
        <v>25902472</v>
      </c>
      <c r="N36" s="71">
        <f t="shared" si="16"/>
        <v>0.002189585389393783</v>
      </c>
      <c r="O36" s="73"/>
      <c r="P36" s="71">
        <f t="shared" si="17"/>
        <v>0</v>
      </c>
    </row>
    <row r="37" spans="1:16" s="105" customFormat="1" ht="15" customHeight="1">
      <c r="A37" s="149" t="s">
        <v>57</v>
      </c>
      <c r="B37" s="73">
        <f>C37+E37+G37+I37+K37+M37+O37+I50+K50+M50+O50</f>
        <v>11671845465</v>
      </c>
      <c r="C37" s="88">
        <v>221802000</v>
      </c>
      <c r="D37" s="71">
        <f t="shared" si="11"/>
        <v>0.019003164552264744</v>
      </c>
      <c r="E37" s="73">
        <v>7901083997</v>
      </c>
      <c r="F37" s="80">
        <f t="shared" si="12"/>
        <v>0.6769352816307186</v>
      </c>
      <c r="G37" s="81">
        <v>342252569</v>
      </c>
      <c r="H37" s="80">
        <f t="shared" si="13"/>
        <v>0.02932291813032499</v>
      </c>
      <c r="I37" s="81">
        <v>553521833</v>
      </c>
      <c r="J37" s="71">
        <f t="shared" si="14"/>
        <v>0.047423677314768146</v>
      </c>
      <c r="K37" s="73">
        <v>1222992414</v>
      </c>
      <c r="L37" s="71">
        <f t="shared" si="15"/>
        <v>0.10478140904686832</v>
      </c>
      <c r="M37" s="73">
        <v>72898000</v>
      </c>
      <c r="N37" s="71">
        <f t="shared" si="16"/>
        <v>0.006245627584652056</v>
      </c>
      <c r="O37" s="73">
        <v>1816971</v>
      </c>
      <c r="P37" s="71">
        <f t="shared" si="17"/>
        <v>0.0001556712694190901</v>
      </c>
    </row>
    <row r="38" spans="1:16" s="105" customFormat="1" ht="15" customHeight="1">
      <c r="A38" s="149" t="s">
        <v>80</v>
      </c>
      <c r="B38" s="73">
        <f>C38+E38+G38+I38+K38+M38+O38+I51+K51+M51+O51</f>
        <v>11765930218</v>
      </c>
      <c r="C38" s="88">
        <v>235175924</v>
      </c>
      <c r="D38" s="71">
        <f t="shared" si="11"/>
        <v>0.01998787343139417</v>
      </c>
      <c r="E38" s="73">
        <v>8005121321</v>
      </c>
      <c r="F38" s="80">
        <f t="shared" si="12"/>
        <v>0.6803645077508143</v>
      </c>
      <c r="G38" s="81">
        <v>134006068</v>
      </c>
      <c r="H38" s="80">
        <f t="shared" si="13"/>
        <v>0.011389330509116231</v>
      </c>
      <c r="I38" s="81">
        <v>530252441</v>
      </c>
      <c r="J38" s="71">
        <f t="shared" si="14"/>
        <v>0.04506676745275934</v>
      </c>
      <c r="K38" s="73">
        <v>1282231546</v>
      </c>
      <c r="L38" s="71">
        <f t="shared" si="15"/>
        <v>0.10897834019433414</v>
      </c>
      <c r="M38" s="73">
        <v>74542981</v>
      </c>
      <c r="N38" s="71">
        <f t="shared" si="16"/>
        <v>0.006335494059446409</v>
      </c>
      <c r="O38" s="73">
        <v>4216613</v>
      </c>
      <c r="P38" s="71">
        <f t="shared" si="17"/>
        <v>0.00035837480946039043</v>
      </c>
    </row>
    <row r="39" spans="1:16" s="105" customFormat="1" ht="15" customHeight="1">
      <c r="A39" s="149" t="s">
        <v>79</v>
      </c>
      <c r="B39" s="73">
        <f>C39+E39+G39+I39+K39+M39+O39+I52+K52+M52+O52</f>
        <v>12324724000</v>
      </c>
      <c r="C39" s="88">
        <v>212785000</v>
      </c>
      <c r="D39" s="71">
        <f t="shared" si="11"/>
        <v>0.01726488966406063</v>
      </c>
      <c r="E39" s="73">
        <v>8186069000</v>
      </c>
      <c r="F39" s="80">
        <f t="shared" si="12"/>
        <v>0.6641989711088053</v>
      </c>
      <c r="G39" s="81">
        <v>42776000</v>
      </c>
      <c r="H39" s="80">
        <f t="shared" si="13"/>
        <v>0.003470747093403471</v>
      </c>
      <c r="I39" s="81">
        <v>571442000</v>
      </c>
      <c r="J39" s="71">
        <f t="shared" si="14"/>
        <v>0.046365500760909534</v>
      </c>
      <c r="K39" s="73">
        <v>1536792000</v>
      </c>
      <c r="L39" s="71">
        <f t="shared" si="15"/>
        <v>0.1246917983721177</v>
      </c>
      <c r="M39" s="73">
        <v>119371000</v>
      </c>
      <c r="N39" s="71">
        <f t="shared" si="16"/>
        <v>0.009685490725796374</v>
      </c>
      <c r="O39" s="73">
        <v>4173000</v>
      </c>
      <c r="P39" s="71">
        <f t="shared" si="17"/>
        <v>0.0003385877038706911</v>
      </c>
    </row>
    <row r="40" spans="1:14" s="105" customFormat="1" ht="15" customHeight="1">
      <c r="A40" s="153"/>
      <c r="N40" s="151"/>
    </row>
    <row r="41" spans="1:16" s="105" customFormat="1" ht="15" customHeight="1" thickBot="1">
      <c r="A41" s="153"/>
      <c r="I41" s="34"/>
      <c r="J41" s="8"/>
      <c r="K41" s="5"/>
      <c r="L41" s="5"/>
      <c r="M41" s="5"/>
      <c r="N41" s="5"/>
      <c r="O41" s="5"/>
      <c r="P41" s="28"/>
    </row>
    <row r="42" spans="1:16" s="105" customFormat="1" ht="15" customHeight="1" thickBot="1" thickTop="1">
      <c r="A42" s="65" t="s">
        <v>20</v>
      </c>
      <c r="B42" s="79"/>
      <c r="C42" s="65" t="s">
        <v>28</v>
      </c>
      <c r="E42" s="65" t="s">
        <v>27</v>
      </c>
      <c r="H42" s="142"/>
      <c r="I42" s="96" t="s">
        <v>77</v>
      </c>
      <c r="J42" s="16" t="s">
        <v>2</v>
      </c>
      <c r="K42" s="11" t="s">
        <v>37</v>
      </c>
      <c r="L42" s="16" t="s">
        <v>2</v>
      </c>
      <c r="M42" s="11" t="s">
        <v>19</v>
      </c>
      <c r="N42" s="16" t="s">
        <v>2</v>
      </c>
      <c r="O42" s="11" t="s">
        <v>26</v>
      </c>
      <c r="P42" s="16" t="s">
        <v>2</v>
      </c>
    </row>
    <row r="43" spans="1:16" s="105" customFormat="1" ht="15" customHeight="1" thickTop="1">
      <c r="A43" s="65" t="s">
        <v>23</v>
      </c>
      <c r="B43" s="103">
        <f aca="true" t="shared" si="18" ref="B43:B52">B4-B30</f>
        <v>465025629</v>
      </c>
      <c r="C43" s="71">
        <f aca="true" t="shared" si="19" ref="C43:C52">B43/B30</f>
        <v>0.05557265564710829</v>
      </c>
      <c r="D43" s="105">
        <v>2001</v>
      </c>
      <c r="E43" s="79"/>
      <c r="H43" s="193">
        <v>2001</v>
      </c>
      <c r="I43" s="84"/>
      <c r="J43" s="71">
        <f aca="true" t="shared" si="20" ref="J43:J52">I43/B30</f>
        <v>0</v>
      </c>
      <c r="K43" s="83">
        <v>0</v>
      </c>
      <c r="L43" s="74">
        <f aca="true" t="shared" si="21" ref="L43:L52">K43/B30</f>
        <v>0</v>
      </c>
      <c r="M43" s="83">
        <v>0</v>
      </c>
      <c r="N43" s="74">
        <f aca="true" t="shared" si="22" ref="N43:N52">M43/B30</f>
        <v>0</v>
      </c>
      <c r="O43" s="84">
        <v>52267513</v>
      </c>
      <c r="P43" s="71">
        <f aca="true" t="shared" si="23" ref="P43:P52">O43/B30</f>
        <v>0.006246203048477047</v>
      </c>
    </row>
    <row r="44" spans="1:16" s="105" customFormat="1" ht="15" customHeight="1">
      <c r="A44" s="65" t="s">
        <v>21</v>
      </c>
      <c r="B44" s="103">
        <f t="shared" si="18"/>
        <v>683673424</v>
      </c>
      <c r="C44" s="71">
        <f t="shared" si="19"/>
        <v>0.08183136164411683</v>
      </c>
      <c r="D44" s="105">
        <v>2002</v>
      </c>
      <c r="E44" s="79"/>
      <c r="H44" s="193">
        <v>2002</v>
      </c>
      <c r="I44" s="61"/>
      <c r="J44" s="71">
        <f t="shared" si="20"/>
        <v>0</v>
      </c>
      <c r="K44" s="81">
        <v>0</v>
      </c>
      <c r="L44" s="74">
        <f t="shared" si="21"/>
        <v>0</v>
      </c>
      <c r="M44" s="81">
        <v>0</v>
      </c>
      <c r="N44" s="74">
        <f t="shared" si="22"/>
        <v>0</v>
      </c>
      <c r="O44" s="61">
        <v>2752399</v>
      </c>
      <c r="P44" s="71">
        <f t="shared" si="23"/>
        <v>0.00032944465888424754</v>
      </c>
    </row>
    <row r="45" spans="1:16" s="105" customFormat="1" ht="15" customHeight="1">
      <c r="A45" s="65" t="s">
        <v>22</v>
      </c>
      <c r="B45" s="103">
        <f t="shared" si="18"/>
        <v>615939818</v>
      </c>
      <c r="C45" s="71">
        <f t="shared" si="19"/>
        <v>0.06579154996628818</v>
      </c>
      <c r="D45" s="105">
        <v>2003</v>
      </c>
      <c r="E45" s="79"/>
      <c r="H45" s="193">
        <v>2003</v>
      </c>
      <c r="I45" s="61"/>
      <c r="J45" s="71">
        <f t="shared" si="20"/>
        <v>0</v>
      </c>
      <c r="K45" s="81">
        <v>0</v>
      </c>
      <c r="L45" s="74">
        <f t="shared" si="21"/>
        <v>0</v>
      </c>
      <c r="M45" s="81">
        <v>0</v>
      </c>
      <c r="N45" s="74">
        <f t="shared" si="22"/>
        <v>0</v>
      </c>
      <c r="O45" s="61">
        <v>5984227</v>
      </c>
      <c r="P45" s="71">
        <f t="shared" si="23"/>
        <v>0.0006392046076165688</v>
      </c>
    </row>
    <row r="46" spans="1:16" s="105" customFormat="1" ht="15" customHeight="1">
      <c r="A46" s="65" t="s">
        <v>29</v>
      </c>
      <c r="B46" s="103">
        <f t="shared" si="18"/>
        <v>659044000</v>
      </c>
      <c r="C46" s="71">
        <f t="shared" si="19"/>
        <v>0.06717188647751009</v>
      </c>
      <c r="D46" s="105">
        <v>2004</v>
      </c>
      <c r="E46" s="79"/>
      <c r="H46" s="193">
        <v>2004</v>
      </c>
      <c r="I46" s="61"/>
      <c r="J46" s="71">
        <f t="shared" si="20"/>
        <v>0</v>
      </c>
      <c r="K46" s="81">
        <v>0</v>
      </c>
      <c r="L46" s="74">
        <f t="shared" si="21"/>
        <v>0</v>
      </c>
      <c r="M46" s="81">
        <v>0</v>
      </c>
      <c r="N46" s="74">
        <f t="shared" si="22"/>
        <v>0</v>
      </c>
      <c r="O46" s="61">
        <v>104044000</v>
      </c>
      <c r="P46" s="71">
        <f t="shared" si="23"/>
        <v>0.01060449948207716</v>
      </c>
    </row>
    <row r="47" spans="1:16" s="105" customFormat="1" ht="15" customHeight="1">
      <c r="A47" s="65" t="s">
        <v>42</v>
      </c>
      <c r="B47" s="103">
        <f t="shared" si="18"/>
        <v>436913260</v>
      </c>
      <c r="C47" s="71">
        <f t="shared" si="19"/>
        <v>0.04289057643306088</v>
      </c>
      <c r="D47" s="105">
        <v>2005</v>
      </c>
      <c r="E47" s="79"/>
      <c r="H47" s="193">
        <v>2005</v>
      </c>
      <c r="I47" s="61"/>
      <c r="J47" s="71">
        <f t="shared" si="20"/>
        <v>0</v>
      </c>
      <c r="K47" s="81">
        <v>0</v>
      </c>
      <c r="L47" s="74">
        <f t="shared" si="21"/>
        <v>0</v>
      </c>
      <c r="M47" s="81">
        <v>0</v>
      </c>
      <c r="N47" s="74">
        <f t="shared" si="22"/>
        <v>0</v>
      </c>
      <c r="O47" s="61">
        <v>116457261</v>
      </c>
      <c r="P47" s="71">
        <f t="shared" si="23"/>
        <v>0.011432289910600149</v>
      </c>
    </row>
    <row r="48" spans="1:16" s="105" customFormat="1" ht="15" customHeight="1">
      <c r="A48" s="65" t="s">
        <v>46</v>
      </c>
      <c r="B48" s="103">
        <f t="shared" si="18"/>
        <v>472597952</v>
      </c>
      <c r="C48" s="71">
        <f t="shared" si="19"/>
        <v>0.04363653082075346</v>
      </c>
      <c r="D48" s="105">
        <v>2006</v>
      </c>
      <c r="E48" s="79">
        <v>0</v>
      </c>
      <c r="H48" s="193">
        <v>2006</v>
      </c>
      <c r="I48" s="61"/>
      <c r="J48" s="71">
        <f t="shared" si="20"/>
        <v>0</v>
      </c>
      <c r="K48" s="81"/>
      <c r="L48" s="74">
        <f t="shared" si="21"/>
        <v>0</v>
      </c>
      <c r="M48" s="81"/>
      <c r="N48" s="74">
        <f t="shared" si="22"/>
        <v>0</v>
      </c>
      <c r="O48" s="61">
        <v>91862497</v>
      </c>
      <c r="P48" s="71">
        <f t="shared" si="23"/>
        <v>0.008481967948967904</v>
      </c>
    </row>
    <row r="49" spans="1:16" s="105" customFormat="1" ht="15" customHeight="1">
      <c r="A49" s="65" t="s">
        <v>49</v>
      </c>
      <c r="B49" s="103">
        <f t="shared" si="18"/>
        <v>86123423</v>
      </c>
      <c r="C49" s="71">
        <f t="shared" si="19"/>
        <v>0.0072801773006599705</v>
      </c>
      <c r="D49" s="105">
        <v>2007</v>
      </c>
      <c r="E49" s="79">
        <v>0</v>
      </c>
      <c r="H49" s="193">
        <v>2007</v>
      </c>
      <c r="I49" s="61"/>
      <c r="J49" s="71">
        <f t="shared" si="20"/>
        <v>0</v>
      </c>
      <c r="K49" s="81">
        <v>0</v>
      </c>
      <c r="L49" s="74">
        <f t="shared" si="21"/>
        <v>0</v>
      </c>
      <c r="M49" s="81">
        <v>0</v>
      </c>
      <c r="N49" s="74">
        <f t="shared" si="22"/>
        <v>0</v>
      </c>
      <c r="O49" s="61">
        <v>93942502</v>
      </c>
      <c r="P49" s="71">
        <f t="shared" si="23"/>
        <v>0.007941138970145251</v>
      </c>
    </row>
    <row r="50" spans="1:16" s="105" customFormat="1" ht="15" customHeight="1">
      <c r="A50" s="65" t="s">
        <v>51</v>
      </c>
      <c r="B50" s="103">
        <f t="shared" si="18"/>
        <v>181430787</v>
      </c>
      <c r="C50" s="71">
        <f t="shared" si="19"/>
        <v>0.015544310241602398</v>
      </c>
      <c r="D50" s="105">
        <v>2008</v>
      </c>
      <c r="E50" s="79">
        <v>0</v>
      </c>
      <c r="H50" s="193">
        <v>2008</v>
      </c>
      <c r="I50" s="61">
        <v>1349399462</v>
      </c>
      <c r="J50" s="71">
        <f t="shared" si="20"/>
        <v>0.11561149143435819</v>
      </c>
      <c r="K50" s="81">
        <v>0</v>
      </c>
      <c r="L50" s="74">
        <f t="shared" si="21"/>
        <v>0</v>
      </c>
      <c r="M50" s="81">
        <v>0</v>
      </c>
      <c r="N50" s="74">
        <f t="shared" si="22"/>
        <v>0</v>
      </c>
      <c r="O50" s="61">
        <v>6078219</v>
      </c>
      <c r="P50" s="71">
        <f t="shared" si="23"/>
        <v>0.0005207590366259189</v>
      </c>
    </row>
    <row r="51" spans="1:16" s="105" customFormat="1" ht="15" customHeight="1">
      <c r="A51" s="65" t="s">
        <v>58</v>
      </c>
      <c r="B51" s="103">
        <f t="shared" si="18"/>
        <v>186743097</v>
      </c>
      <c r="C51" s="71">
        <f t="shared" si="19"/>
        <v>0.015871511520127224</v>
      </c>
      <c r="D51" s="105">
        <v>2009</v>
      </c>
      <c r="E51" s="79">
        <v>0</v>
      </c>
      <c r="H51" s="193">
        <v>2009</v>
      </c>
      <c r="I51" s="61">
        <v>1482950786</v>
      </c>
      <c r="J51" s="71">
        <f t="shared" si="20"/>
        <v>0.12603770025181021</v>
      </c>
      <c r="K51" s="81">
        <v>0</v>
      </c>
      <c r="L51" s="74">
        <f t="shared" si="21"/>
        <v>0</v>
      </c>
      <c r="M51" s="81">
        <v>0</v>
      </c>
      <c r="N51" s="74">
        <f t="shared" si="22"/>
        <v>0</v>
      </c>
      <c r="O51" s="61">
        <v>17432538</v>
      </c>
      <c r="P51" s="71">
        <f t="shared" si="23"/>
        <v>0.001481611540864911</v>
      </c>
    </row>
    <row r="52" spans="1:16" s="105" customFormat="1" ht="15" customHeight="1">
      <c r="A52" s="65" t="s">
        <v>60</v>
      </c>
      <c r="B52" s="103">
        <f t="shared" si="18"/>
        <v>0</v>
      </c>
      <c r="C52" s="71">
        <f t="shared" si="19"/>
        <v>0</v>
      </c>
      <c r="D52" s="105">
        <v>2010</v>
      </c>
      <c r="E52" s="79">
        <v>0</v>
      </c>
      <c r="H52" s="193">
        <v>2010</v>
      </c>
      <c r="I52" s="61">
        <v>1506864000</v>
      </c>
      <c r="J52" s="71">
        <f t="shared" si="20"/>
        <v>0.12226350870007312</v>
      </c>
      <c r="K52" s="81">
        <v>0</v>
      </c>
      <c r="L52" s="74">
        <f t="shared" si="21"/>
        <v>0</v>
      </c>
      <c r="M52" s="81">
        <v>100000</v>
      </c>
      <c r="N52" s="74">
        <f t="shared" si="22"/>
        <v>8.11377195951812E-06</v>
      </c>
      <c r="O52" s="61">
        <v>144352000</v>
      </c>
      <c r="P52" s="71">
        <f t="shared" si="23"/>
        <v>0.011712392099003596</v>
      </c>
    </row>
    <row r="53" s="105" customFormat="1" ht="15" customHeight="1">
      <c r="A53" s="153"/>
    </row>
    <row r="54" s="105" customFormat="1" ht="15" customHeight="1">
      <c r="A54" s="153"/>
    </row>
  </sheetData>
  <sheetProtection/>
  <printOptions/>
  <pageMargins left="0.984251968503937" right="0.3937007874015748" top="0.81" bottom="0.43" header="0.41" footer="0.26"/>
  <pageSetup fitToHeight="1" fitToWidth="1" horizontalDpi="400" verticalDpi="4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F29">
      <selection activeCell="P52" sqref="P52"/>
    </sheetView>
  </sheetViews>
  <sheetFormatPr defaultColWidth="9.00390625" defaultRowHeight="13.5"/>
  <cols>
    <col min="1" max="1" width="17.75390625" style="0" customWidth="1"/>
    <col min="2" max="2" width="15.50390625" style="0" customWidth="1"/>
    <col min="3" max="3" width="12.875" style="0" customWidth="1"/>
    <col min="4" max="4" width="7.25390625" style="0" customWidth="1"/>
    <col min="5" max="5" width="12.50390625" style="0" bestFit="1" customWidth="1"/>
    <col min="6" max="6" width="10.50390625" style="0" customWidth="1"/>
    <col min="7" max="7" width="13.00390625" style="0" customWidth="1"/>
    <col min="8" max="8" width="7.25390625" style="0" customWidth="1"/>
    <col min="9" max="9" width="13.625" style="0" customWidth="1"/>
    <col min="10" max="10" width="7.50390625" style="0" customWidth="1"/>
    <col min="11" max="11" width="12.875" style="0" customWidth="1"/>
    <col min="12" max="12" width="7.00390625" style="0" customWidth="1"/>
    <col min="13" max="13" width="12.875" style="0" customWidth="1"/>
    <col min="14" max="14" width="7.00390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31.5" customHeight="1">
      <c r="B1" s="121" t="s">
        <v>98</v>
      </c>
      <c r="G1" t="s">
        <v>87</v>
      </c>
    </row>
    <row r="2" spans="1:16" ht="19.5" thickBot="1">
      <c r="A2" s="1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37"/>
      <c r="P2" s="86"/>
    </row>
    <row r="3" spans="1:16" s="105" customFormat="1" ht="15" customHeight="1" thickBot="1" thickTop="1">
      <c r="A3" s="51"/>
      <c r="B3" s="53"/>
      <c r="C3" s="9" t="s">
        <v>1</v>
      </c>
      <c r="D3" s="10" t="s">
        <v>2</v>
      </c>
      <c r="E3" s="11" t="s">
        <v>3</v>
      </c>
      <c r="F3" s="16" t="s">
        <v>2</v>
      </c>
      <c r="G3" s="16" t="s">
        <v>4</v>
      </c>
      <c r="H3" s="16" t="s">
        <v>2</v>
      </c>
      <c r="I3" s="109" t="s">
        <v>5</v>
      </c>
      <c r="J3" s="16" t="s">
        <v>2</v>
      </c>
      <c r="K3" s="16" t="s">
        <v>6</v>
      </c>
      <c r="L3" s="16" t="s">
        <v>2</v>
      </c>
      <c r="M3" s="55" t="s">
        <v>7</v>
      </c>
      <c r="N3" s="11" t="s">
        <v>2</v>
      </c>
      <c r="O3" s="96" t="s">
        <v>52</v>
      </c>
      <c r="P3" s="11" t="s">
        <v>2</v>
      </c>
    </row>
    <row r="4" spans="1:16" s="105" customFormat="1" ht="15" customHeight="1" thickTop="1">
      <c r="A4" s="162" t="s">
        <v>9</v>
      </c>
      <c r="B4" s="24">
        <v>5143206138</v>
      </c>
      <c r="C4" s="22">
        <v>1658425025</v>
      </c>
      <c r="D4" s="74">
        <f>C4/B4</f>
        <v>0.3224496511518201</v>
      </c>
      <c r="E4" s="75">
        <v>9000</v>
      </c>
      <c r="F4" s="80">
        <f>E4/B4</f>
        <v>1.7498812527665404E-06</v>
      </c>
      <c r="G4" s="24">
        <v>1956004465</v>
      </c>
      <c r="H4" s="74">
        <f>G4/B4</f>
        <v>0.3803083937367941</v>
      </c>
      <c r="I4" s="69">
        <v>845099000</v>
      </c>
      <c r="J4" s="71">
        <f>I4/B4</f>
        <v>0.16431365520352784</v>
      </c>
      <c r="K4" s="24">
        <v>24847255</v>
      </c>
      <c r="L4" s="71">
        <f>K4/B4</f>
        <v>0.004831082856356632</v>
      </c>
      <c r="M4" s="24">
        <v>69995868</v>
      </c>
      <c r="N4" s="71">
        <f>M4/B4</f>
        <v>0.013609384131591266</v>
      </c>
      <c r="O4" s="122"/>
      <c r="P4" s="78"/>
    </row>
    <row r="5" spans="1:16" s="105" customFormat="1" ht="15" customHeight="1">
      <c r="A5" s="149" t="s">
        <v>10</v>
      </c>
      <c r="B5" s="13">
        <v>5068477969</v>
      </c>
      <c r="C5" s="88">
        <v>1689444537</v>
      </c>
      <c r="D5" s="74">
        <f>C5/B5</f>
        <v>0.33332383949048194</v>
      </c>
      <c r="E5" s="18">
        <v>8000</v>
      </c>
      <c r="F5" s="80">
        <f>E5/B5</f>
        <v>1.578383106117828E-06</v>
      </c>
      <c r="G5" s="81">
        <v>1961715568</v>
      </c>
      <c r="H5" s="74">
        <f>G5/B5</f>
        <v>0.3870423389424424</v>
      </c>
      <c r="I5" s="81">
        <v>718595592</v>
      </c>
      <c r="J5" s="71">
        <f>I5/B5</f>
        <v>0.1417773928179424</v>
      </c>
      <c r="K5" s="73">
        <v>22842668</v>
      </c>
      <c r="L5" s="71">
        <f>K5/B5</f>
        <v>0.0045068101587322894</v>
      </c>
      <c r="M5" s="73">
        <v>47873133</v>
      </c>
      <c r="N5" s="71">
        <f>M5/B5</f>
        <v>0.009445268045516486</v>
      </c>
      <c r="O5" s="61"/>
      <c r="P5" s="71"/>
    </row>
    <row r="6" spans="1:16" s="105" customFormat="1" ht="15" customHeight="1">
      <c r="A6" s="149" t="s">
        <v>11</v>
      </c>
      <c r="B6" s="13">
        <v>5432192832</v>
      </c>
      <c r="C6" s="88">
        <v>1705814903</v>
      </c>
      <c r="D6" s="74">
        <f>C6/B6</f>
        <v>0.31401957841985534</v>
      </c>
      <c r="E6" s="18">
        <v>9100</v>
      </c>
      <c r="F6" s="80">
        <f>E6/B6</f>
        <v>1.6751982636539806E-06</v>
      </c>
      <c r="G6" s="81">
        <v>2082545967</v>
      </c>
      <c r="H6" s="74">
        <f>G6/B6</f>
        <v>0.38337114152725277</v>
      </c>
      <c r="I6" s="81">
        <v>971238390</v>
      </c>
      <c r="J6" s="71">
        <f>I6/B6</f>
        <v>0.17879306203539425</v>
      </c>
      <c r="K6" s="73">
        <v>46546856</v>
      </c>
      <c r="L6" s="71">
        <f>K6/B6</f>
        <v>0.008568704653818888</v>
      </c>
      <c r="M6" s="73">
        <v>85110971</v>
      </c>
      <c r="N6" s="71">
        <f>M6/B6</f>
        <v>0.0156678847073741</v>
      </c>
      <c r="O6" s="61"/>
      <c r="P6" s="71"/>
    </row>
    <row r="7" spans="1:16" s="105" customFormat="1" ht="15" customHeight="1">
      <c r="A7" s="149" t="s">
        <v>41</v>
      </c>
      <c r="B7" s="13">
        <v>5588391867</v>
      </c>
      <c r="C7" s="88">
        <v>1767072829</v>
      </c>
      <c r="D7" s="74">
        <f>C7/B7</f>
        <v>0.31620417305284865</v>
      </c>
      <c r="E7" s="18">
        <v>9000</v>
      </c>
      <c r="F7" s="80">
        <f>E7/B7</f>
        <v>1.6104811928357922E-06</v>
      </c>
      <c r="G7" s="81">
        <v>2099229943</v>
      </c>
      <c r="H7" s="74">
        <f>G7/B7</f>
        <v>0.37564114918213914</v>
      </c>
      <c r="I7" s="81">
        <v>1088545304</v>
      </c>
      <c r="J7" s="71">
        <f>I7/B7</f>
        <v>0.19478685996019113</v>
      </c>
      <c r="K7" s="73">
        <v>45706013</v>
      </c>
      <c r="L7" s="71">
        <f>K7/B7</f>
        <v>0.008178741592889803</v>
      </c>
      <c r="M7" s="73">
        <v>90367083</v>
      </c>
      <c r="N7" s="71">
        <f>M7/B7</f>
        <v>0.016170498624770116</v>
      </c>
      <c r="O7" s="61"/>
      <c r="P7" s="71"/>
    </row>
    <row r="8" spans="1:16" s="105" customFormat="1" ht="15" customHeight="1">
      <c r="A8" s="149" t="s">
        <v>45</v>
      </c>
      <c r="B8" s="13">
        <f aca="true" t="shared" si="0" ref="B8:B13">C8+E8+G8+I8+K8+M8+O8+I21+K21+M21+O21</f>
        <v>5930957927</v>
      </c>
      <c r="C8" s="88">
        <v>1838580685</v>
      </c>
      <c r="D8" s="74">
        <f aca="true" t="shared" si="1" ref="D8:D13">C8/B8</f>
        <v>0.3099972563673187</v>
      </c>
      <c r="E8" s="18">
        <v>16500</v>
      </c>
      <c r="F8" s="80">
        <f aca="true" t="shared" si="2" ref="F8:F13">E8/B8</f>
        <v>2.782012653451082E-06</v>
      </c>
      <c r="G8" s="81">
        <v>1916522844</v>
      </c>
      <c r="H8" s="74">
        <f aca="true" t="shared" si="3" ref="H8:H13">G8/B8</f>
        <v>0.32313883652339725</v>
      </c>
      <c r="I8" s="81">
        <v>1323399145</v>
      </c>
      <c r="J8" s="71">
        <f aca="true" t="shared" si="4" ref="J8:J13">I8/B8</f>
        <v>0.2231341313306875</v>
      </c>
      <c r="K8" s="73">
        <v>271982436</v>
      </c>
      <c r="L8" s="71">
        <f aca="true" t="shared" si="5" ref="L8:L13">K8/B8</f>
        <v>0.045858095664754496</v>
      </c>
      <c r="M8" s="73">
        <v>103439246</v>
      </c>
      <c r="N8" s="71">
        <f aca="true" t="shared" si="6" ref="N8:N13">M8/B8</f>
        <v>0.017440563105178136</v>
      </c>
      <c r="O8" s="61"/>
      <c r="P8" s="71"/>
    </row>
    <row r="9" spans="1:16" s="105" customFormat="1" ht="15" customHeight="1">
      <c r="A9" s="149" t="s">
        <v>48</v>
      </c>
      <c r="B9" s="13">
        <f t="shared" si="0"/>
        <v>6444295362</v>
      </c>
      <c r="C9" s="88">
        <v>1923831285</v>
      </c>
      <c r="D9" s="74">
        <f t="shared" si="1"/>
        <v>0.29853245031943026</v>
      </c>
      <c r="E9" s="18">
        <v>15000</v>
      </c>
      <c r="F9" s="80">
        <f t="shared" si="2"/>
        <v>2.3276400533175936E-06</v>
      </c>
      <c r="G9" s="81">
        <v>1800505563</v>
      </c>
      <c r="H9" s="74">
        <f t="shared" si="3"/>
        <v>0.27939525764399625</v>
      </c>
      <c r="I9" s="81">
        <v>1578742772</v>
      </c>
      <c r="J9" s="71">
        <f t="shared" si="4"/>
        <v>0.244982993999523</v>
      </c>
      <c r="K9" s="73">
        <v>351347441</v>
      </c>
      <c r="L9" s="71">
        <f t="shared" si="5"/>
        <v>0.05452069175348267</v>
      </c>
      <c r="M9" s="73">
        <v>293961215</v>
      </c>
      <c r="N9" s="71">
        <f t="shared" si="6"/>
        <v>0.04561572654372697</v>
      </c>
      <c r="O9" s="61"/>
      <c r="P9" s="71"/>
    </row>
    <row r="10" spans="1:16" s="105" customFormat="1" ht="15" customHeight="1">
      <c r="A10" s="149" t="s">
        <v>59</v>
      </c>
      <c r="B10" s="13">
        <f t="shared" si="0"/>
        <v>6918292534</v>
      </c>
      <c r="C10" s="88">
        <v>2067440234</v>
      </c>
      <c r="D10" s="74">
        <f t="shared" si="1"/>
        <v>0.298836775669654</v>
      </c>
      <c r="E10" s="18">
        <v>8400</v>
      </c>
      <c r="F10" s="80">
        <f t="shared" si="2"/>
        <v>1.2141724216948238E-06</v>
      </c>
      <c r="G10" s="81">
        <v>1902880420</v>
      </c>
      <c r="H10" s="74">
        <f t="shared" si="3"/>
        <v>0.2750505866365552</v>
      </c>
      <c r="I10" s="81">
        <v>1506251934</v>
      </c>
      <c r="J10" s="71">
        <f t="shared" si="4"/>
        <v>0.2177201855222967</v>
      </c>
      <c r="K10" s="73">
        <v>385445320</v>
      </c>
      <c r="L10" s="71">
        <f t="shared" si="5"/>
        <v>0.05571393781134957</v>
      </c>
      <c r="M10" s="73">
        <v>522029562</v>
      </c>
      <c r="N10" s="71">
        <f t="shared" si="6"/>
        <v>0.07545641636783669</v>
      </c>
      <c r="O10" s="61"/>
      <c r="P10" s="71"/>
    </row>
    <row r="11" spans="1:16" s="105" customFormat="1" ht="15" customHeight="1">
      <c r="A11" s="149" t="s">
        <v>57</v>
      </c>
      <c r="B11" s="13">
        <f t="shared" si="0"/>
        <v>6904593335</v>
      </c>
      <c r="C11" s="88">
        <v>1712110635</v>
      </c>
      <c r="D11" s="74">
        <f t="shared" si="1"/>
        <v>0.24796690433905186</v>
      </c>
      <c r="E11" s="18">
        <v>14800</v>
      </c>
      <c r="F11" s="80">
        <f t="shared" si="2"/>
        <v>2.1435006063249923E-06</v>
      </c>
      <c r="G11" s="81">
        <v>2027661855</v>
      </c>
      <c r="H11" s="74">
        <f t="shared" si="3"/>
        <v>0.29366854159557826</v>
      </c>
      <c r="I11" s="81">
        <v>596511778</v>
      </c>
      <c r="J11" s="71">
        <f t="shared" si="4"/>
        <v>0.08639347012317562</v>
      </c>
      <c r="K11" s="73">
        <v>348945692</v>
      </c>
      <c r="L11" s="71">
        <f t="shared" si="5"/>
        <v>0.05053819610651986</v>
      </c>
      <c r="M11" s="73">
        <v>711608601</v>
      </c>
      <c r="N11" s="71">
        <f t="shared" si="6"/>
        <v>0.10306307214253915</v>
      </c>
      <c r="O11" s="61">
        <v>1018836426</v>
      </c>
      <c r="P11" s="71">
        <f>O11/B11</f>
        <v>0.14755922276195865</v>
      </c>
    </row>
    <row r="12" spans="1:16" s="105" customFormat="1" ht="15" customHeight="1">
      <c r="A12" s="149" t="s">
        <v>80</v>
      </c>
      <c r="B12" s="13">
        <f t="shared" si="0"/>
        <v>6909630952</v>
      </c>
      <c r="C12" s="88">
        <v>1702776000</v>
      </c>
      <c r="D12" s="74">
        <f t="shared" si="1"/>
        <v>0.24643515866894883</v>
      </c>
      <c r="E12" s="18">
        <v>8400</v>
      </c>
      <c r="F12" s="80">
        <f t="shared" si="2"/>
        <v>1.2156944500152517E-06</v>
      </c>
      <c r="G12" s="81">
        <v>2108231258</v>
      </c>
      <c r="H12" s="74">
        <f t="shared" si="3"/>
        <v>0.30511488567848477</v>
      </c>
      <c r="I12" s="81">
        <v>289286000</v>
      </c>
      <c r="J12" s="71">
        <f t="shared" si="4"/>
        <v>0.041867069603227634</v>
      </c>
      <c r="K12" s="73">
        <v>370845228</v>
      </c>
      <c r="L12" s="71">
        <f t="shared" si="5"/>
        <v>0.05367077208264769</v>
      </c>
      <c r="M12" s="73">
        <v>733552422</v>
      </c>
      <c r="N12" s="71">
        <f t="shared" si="6"/>
        <v>0.10616376288341021</v>
      </c>
      <c r="O12" s="61">
        <v>1203497972</v>
      </c>
      <c r="P12" s="71">
        <f>O12/B12</f>
        <v>0.1741768815672632</v>
      </c>
    </row>
    <row r="13" spans="1:16" s="105" customFormat="1" ht="15" customHeight="1">
      <c r="A13" s="149" t="s">
        <v>79</v>
      </c>
      <c r="B13" s="13">
        <f t="shared" si="0"/>
        <v>7259234000</v>
      </c>
      <c r="C13" s="88">
        <v>1702082000</v>
      </c>
      <c r="D13" s="74">
        <f t="shared" si="1"/>
        <v>0.23447129545624235</v>
      </c>
      <c r="E13" s="18">
        <v>15000</v>
      </c>
      <c r="F13" s="80">
        <f t="shared" si="2"/>
        <v>2.066333720610191E-06</v>
      </c>
      <c r="G13" s="81">
        <v>2013697000</v>
      </c>
      <c r="H13" s="74">
        <f t="shared" si="3"/>
        <v>0.27739800094610534</v>
      </c>
      <c r="I13" s="81">
        <v>267110000</v>
      </c>
      <c r="J13" s="71">
        <f t="shared" si="4"/>
        <v>0.03679589334081254</v>
      </c>
      <c r="K13" s="73">
        <v>343262000</v>
      </c>
      <c r="L13" s="71">
        <f t="shared" si="5"/>
        <v>0.04728625637360636</v>
      </c>
      <c r="M13" s="73">
        <v>877361000</v>
      </c>
      <c r="N13" s="71">
        <f t="shared" si="6"/>
        <v>0.1208613746298852</v>
      </c>
      <c r="O13" s="61">
        <v>1397914000</v>
      </c>
      <c r="P13" s="71">
        <f>O13/B13</f>
        <v>0.19257045578087165</v>
      </c>
    </row>
    <row r="14" spans="1:20" s="105" customFormat="1" ht="15" customHeight="1">
      <c r="A14" s="44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117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44"/>
      <c r="B15" s="24"/>
      <c r="C15" s="57"/>
      <c r="D15" s="62"/>
      <c r="E15" s="44"/>
      <c r="H15" s="142"/>
      <c r="I15" s="5"/>
      <c r="J15" s="5"/>
      <c r="K15" s="8"/>
      <c r="L15" s="8"/>
      <c r="M15" s="5"/>
      <c r="N15" s="5"/>
      <c r="O15" s="5"/>
      <c r="P15" s="28"/>
      <c r="Q15" s="57"/>
      <c r="R15" s="62"/>
      <c r="S15" s="57"/>
      <c r="T15" s="62"/>
    </row>
    <row r="16" spans="1:20" s="105" customFormat="1" ht="15" customHeight="1" thickBot="1" thickTop="1">
      <c r="A16" s="44"/>
      <c r="B16" s="24"/>
      <c r="C16" s="57"/>
      <c r="D16" s="62"/>
      <c r="I16" s="58" t="s">
        <v>24</v>
      </c>
      <c r="J16" s="11" t="s">
        <v>2</v>
      </c>
      <c r="K16" s="10" t="s">
        <v>8</v>
      </c>
      <c r="L16" s="11" t="s">
        <v>2</v>
      </c>
      <c r="M16" s="16" t="s">
        <v>31</v>
      </c>
      <c r="N16" s="11" t="s">
        <v>2</v>
      </c>
      <c r="O16" s="11" t="s">
        <v>25</v>
      </c>
      <c r="P16" s="11" t="s">
        <v>2</v>
      </c>
      <c r="Q16" s="57"/>
      <c r="R16" s="62"/>
      <c r="S16" s="57"/>
      <c r="T16" s="62"/>
    </row>
    <row r="17" spans="1:20" s="105" customFormat="1" ht="15" customHeight="1" thickTop="1">
      <c r="A17" s="44"/>
      <c r="B17" s="24"/>
      <c r="C17" s="57"/>
      <c r="D17" s="62"/>
      <c r="H17" s="105">
        <v>2001</v>
      </c>
      <c r="I17" s="69">
        <v>16695000</v>
      </c>
      <c r="J17" s="70">
        <f aca="true" t="shared" si="7" ref="J17:J26">I17/B4</f>
        <v>0.0032460297238819324</v>
      </c>
      <c r="K17" s="24">
        <v>532433000</v>
      </c>
      <c r="L17" s="71">
        <f aca="true" t="shared" si="8" ref="L17:L26">K17/B4</f>
        <v>0.10352161389491638</v>
      </c>
      <c r="M17" s="24">
        <v>36114093</v>
      </c>
      <c r="N17" s="71">
        <f aca="true" t="shared" si="9" ref="N17:N26">M17/B4</f>
        <v>0.007021708255707483</v>
      </c>
      <c r="O17" s="24">
        <v>3583432</v>
      </c>
      <c r="P17" s="71">
        <f aca="true" t="shared" si="10" ref="P17:P26">O17/B4</f>
        <v>0.0006967311641515232</v>
      </c>
      <c r="Q17" s="57"/>
      <c r="R17" s="62"/>
      <c r="S17" s="57"/>
      <c r="T17" s="62"/>
    </row>
    <row r="18" spans="1:20" s="105" customFormat="1" ht="15" customHeight="1">
      <c r="A18" s="44"/>
      <c r="B18" s="24"/>
      <c r="C18" s="57"/>
      <c r="D18" s="62"/>
      <c r="H18" s="105">
        <v>2002</v>
      </c>
      <c r="I18" s="61">
        <v>0</v>
      </c>
      <c r="J18" s="72">
        <f t="shared" si="7"/>
        <v>0</v>
      </c>
      <c r="K18" s="73">
        <v>530330000</v>
      </c>
      <c r="L18" s="71">
        <f t="shared" si="8"/>
        <v>0.10463298908343346</v>
      </c>
      <c r="M18" s="73">
        <v>85295805</v>
      </c>
      <c r="N18" s="71">
        <f t="shared" si="9"/>
        <v>0.01682868220434007</v>
      </c>
      <c r="O18" s="73">
        <v>12372666</v>
      </c>
      <c r="P18" s="71">
        <f t="shared" si="10"/>
        <v>0.002441100874004805</v>
      </c>
      <c r="Q18" s="57"/>
      <c r="R18" s="62"/>
      <c r="S18" s="57"/>
      <c r="T18" s="62"/>
    </row>
    <row r="19" spans="1:20" s="105" customFormat="1" ht="15" customHeight="1">
      <c r="A19" s="44"/>
      <c r="B19" s="24"/>
      <c r="C19" s="57"/>
      <c r="D19" s="62"/>
      <c r="H19" s="105">
        <v>2003</v>
      </c>
      <c r="I19" s="61">
        <v>0</v>
      </c>
      <c r="J19" s="72">
        <f t="shared" si="7"/>
        <v>0</v>
      </c>
      <c r="K19" s="73">
        <v>534079741</v>
      </c>
      <c r="L19" s="71">
        <f t="shared" si="8"/>
        <v>0.0983175225028536</v>
      </c>
      <c r="M19" s="73">
        <v>0</v>
      </c>
      <c r="N19" s="71">
        <f t="shared" si="9"/>
        <v>0</v>
      </c>
      <c r="O19" s="73">
        <v>6846884</v>
      </c>
      <c r="P19" s="71">
        <f t="shared" si="10"/>
        <v>0.0012604272734329915</v>
      </c>
      <c r="Q19" s="57"/>
      <c r="R19" s="62"/>
      <c r="S19" s="57"/>
      <c r="T19" s="62"/>
    </row>
    <row r="20" spans="1:20" s="105" customFormat="1" ht="15" customHeight="1">
      <c r="A20" s="44"/>
      <c r="B20" s="24"/>
      <c r="C20" s="57"/>
      <c r="D20" s="62"/>
      <c r="H20" s="105">
        <v>2004</v>
      </c>
      <c r="I20" s="61">
        <v>0</v>
      </c>
      <c r="J20" s="72">
        <f t="shared" si="7"/>
        <v>0</v>
      </c>
      <c r="K20" s="73">
        <v>473586630</v>
      </c>
      <c r="L20" s="71">
        <f t="shared" si="8"/>
        <v>0.08474470675483144</v>
      </c>
      <c r="M20" s="73">
        <v>0</v>
      </c>
      <c r="N20" s="71">
        <f t="shared" si="9"/>
        <v>0</v>
      </c>
      <c r="O20" s="73">
        <v>23876565</v>
      </c>
      <c r="P20" s="71">
        <f t="shared" si="10"/>
        <v>0.004272528764669037</v>
      </c>
      <c r="Q20" s="57"/>
      <c r="R20" s="62"/>
      <c r="S20" s="57"/>
      <c r="T20" s="62"/>
    </row>
    <row r="21" spans="1:20" s="105" customFormat="1" ht="15" customHeight="1">
      <c r="A21" s="44"/>
      <c r="B21" s="24"/>
      <c r="C21" s="57"/>
      <c r="D21" s="62"/>
      <c r="E21" s="24"/>
      <c r="H21" s="105">
        <v>2005</v>
      </c>
      <c r="I21" s="61">
        <v>0</v>
      </c>
      <c r="J21" s="72">
        <f t="shared" si="7"/>
        <v>0</v>
      </c>
      <c r="K21" s="73">
        <v>467141102</v>
      </c>
      <c r="L21" s="71">
        <f t="shared" si="8"/>
        <v>0.07876317919461107</v>
      </c>
      <c r="M21" s="73">
        <v>0</v>
      </c>
      <c r="N21" s="71">
        <f t="shared" si="9"/>
        <v>0</v>
      </c>
      <c r="O21" s="73">
        <v>9875969</v>
      </c>
      <c r="P21" s="71">
        <f t="shared" si="10"/>
        <v>0.0016651558013994323</v>
      </c>
      <c r="Q21" s="57"/>
      <c r="R21" s="62"/>
      <c r="S21" s="57"/>
      <c r="T21" s="62"/>
    </row>
    <row r="22" spans="1:20" s="105" customFormat="1" ht="15" customHeight="1">
      <c r="A22" s="44"/>
      <c r="B22" s="24"/>
      <c r="C22" s="57"/>
      <c r="D22" s="62"/>
      <c r="E22" s="24"/>
      <c r="H22" s="105">
        <v>2006</v>
      </c>
      <c r="I22" s="61"/>
      <c r="J22" s="72">
        <f t="shared" si="7"/>
        <v>0</v>
      </c>
      <c r="K22" s="73">
        <v>481568438</v>
      </c>
      <c r="L22" s="71">
        <f t="shared" si="8"/>
        <v>0.07472786564682601</v>
      </c>
      <c r="M22" s="73">
        <v>0</v>
      </c>
      <c r="N22" s="71">
        <f t="shared" si="9"/>
        <v>0</v>
      </c>
      <c r="O22" s="73">
        <v>14323648</v>
      </c>
      <c r="P22" s="71">
        <f t="shared" si="10"/>
        <v>0.002222686452961496</v>
      </c>
      <c r="Q22" s="57"/>
      <c r="R22" s="62"/>
      <c r="S22" s="57"/>
      <c r="T22" s="62"/>
    </row>
    <row r="23" spans="1:20" s="105" customFormat="1" ht="15" customHeight="1">
      <c r="A23" s="44"/>
      <c r="B23" s="24"/>
      <c r="C23" s="57"/>
      <c r="D23" s="62"/>
      <c r="E23" s="24"/>
      <c r="H23" s="105">
        <v>2007</v>
      </c>
      <c r="I23" s="61">
        <v>0</v>
      </c>
      <c r="J23" s="72">
        <f t="shared" si="7"/>
        <v>0</v>
      </c>
      <c r="K23" s="73">
        <v>525237000</v>
      </c>
      <c r="L23" s="71">
        <f t="shared" si="8"/>
        <v>0.0759200333635386</v>
      </c>
      <c r="M23" s="73">
        <v>0</v>
      </c>
      <c r="N23" s="71">
        <f t="shared" si="9"/>
        <v>0</v>
      </c>
      <c r="O23" s="73">
        <v>8999664</v>
      </c>
      <c r="P23" s="71">
        <f t="shared" si="10"/>
        <v>0.0013008504563475863</v>
      </c>
      <c r="Q23" s="57"/>
      <c r="R23" s="62"/>
      <c r="S23" s="57"/>
      <c r="T23" s="62"/>
    </row>
    <row r="24" spans="1:20" s="105" customFormat="1" ht="15" customHeight="1">
      <c r="A24" s="44"/>
      <c r="B24" s="24"/>
      <c r="C24" s="57"/>
      <c r="D24" s="62"/>
      <c r="E24" s="24"/>
      <c r="H24" s="105">
        <v>2008</v>
      </c>
      <c r="I24" s="61">
        <v>0</v>
      </c>
      <c r="J24" s="72">
        <f t="shared" si="7"/>
        <v>0</v>
      </c>
      <c r="K24" s="73">
        <v>481248162</v>
      </c>
      <c r="L24" s="71">
        <f t="shared" si="8"/>
        <v>0.06969971128647216</v>
      </c>
      <c r="M24" s="73">
        <v>0</v>
      </c>
      <c r="N24" s="71">
        <f t="shared" si="9"/>
        <v>0</v>
      </c>
      <c r="O24" s="73">
        <v>7655386</v>
      </c>
      <c r="P24" s="71">
        <f t="shared" si="10"/>
        <v>0.0011087381440980984</v>
      </c>
      <c r="Q24" s="57"/>
      <c r="R24" s="62"/>
      <c r="S24" s="57"/>
      <c r="T24" s="62"/>
    </row>
    <row r="25" spans="1:20" s="105" customFormat="1" ht="15" customHeight="1">
      <c r="A25" s="44"/>
      <c r="B25" s="24"/>
      <c r="C25" s="57"/>
      <c r="D25" s="62"/>
      <c r="E25" s="24"/>
      <c r="H25" s="105">
        <v>2009</v>
      </c>
      <c r="I25" s="61">
        <v>0</v>
      </c>
      <c r="J25" s="72">
        <f t="shared" si="7"/>
        <v>0</v>
      </c>
      <c r="K25" s="73">
        <v>492712635</v>
      </c>
      <c r="L25" s="71">
        <f t="shared" si="8"/>
        <v>0.07130809712165362</v>
      </c>
      <c r="M25" s="73">
        <v>0</v>
      </c>
      <c r="N25" s="71">
        <f t="shared" si="9"/>
        <v>0</v>
      </c>
      <c r="O25" s="73">
        <v>8721037</v>
      </c>
      <c r="P25" s="71">
        <f t="shared" si="10"/>
        <v>0.0012621566999140071</v>
      </c>
      <c r="Q25" s="57"/>
      <c r="R25" s="62"/>
      <c r="S25" s="57"/>
      <c r="T25" s="62"/>
    </row>
    <row r="26" spans="1:20" s="105" customFormat="1" ht="15" customHeight="1">
      <c r="A26" s="44"/>
      <c r="B26" s="24"/>
      <c r="C26" s="57"/>
      <c r="D26" s="62"/>
      <c r="E26" s="24"/>
      <c r="H26" s="105">
        <v>2010</v>
      </c>
      <c r="I26" s="61">
        <v>0</v>
      </c>
      <c r="J26" s="72">
        <f t="shared" si="7"/>
        <v>0</v>
      </c>
      <c r="K26" s="73">
        <v>513556000</v>
      </c>
      <c r="L26" s="71">
        <f t="shared" si="8"/>
        <v>0.07074520534811249</v>
      </c>
      <c r="M26" s="73">
        <v>0</v>
      </c>
      <c r="N26" s="71">
        <f t="shared" si="9"/>
        <v>0</v>
      </c>
      <c r="O26" s="73">
        <v>144237000</v>
      </c>
      <c r="P26" s="71">
        <f t="shared" si="10"/>
        <v>0.019869451790643474</v>
      </c>
      <c r="Q26" s="57"/>
      <c r="R26" s="62"/>
      <c r="S26" s="57"/>
      <c r="T26" s="62"/>
    </row>
    <row r="27" s="105" customFormat="1" ht="15" customHeight="1"/>
    <row r="28" spans="1:16" s="56" customFormat="1" ht="19.5" thickBot="1">
      <c r="A28" s="87"/>
      <c r="B28" s="165" t="s">
        <v>12</v>
      </c>
      <c r="C28" s="2"/>
      <c r="D28" s="3"/>
      <c r="E28" s="3"/>
      <c r="F28" s="3"/>
      <c r="G28" s="3"/>
      <c r="H28" s="3"/>
      <c r="I28" s="5"/>
      <c r="J28" s="5"/>
      <c r="K28" s="7"/>
      <c r="L28" s="7"/>
      <c r="M28" s="7"/>
      <c r="N28" s="5"/>
      <c r="O28" s="90"/>
      <c r="P28" s="110"/>
    </row>
    <row r="29" spans="1:16" s="105" customFormat="1" ht="15" customHeight="1" thickBot="1" thickTop="1">
      <c r="A29" s="51"/>
      <c r="B29" s="91"/>
      <c r="C29" s="9" t="s">
        <v>13</v>
      </c>
      <c r="D29" s="11" t="s">
        <v>2</v>
      </c>
      <c r="E29" s="10" t="s">
        <v>14</v>
      </c>
      <c r="F29" s="11" t="s">
        <v>2</v>
      </c>
      <c r="G29" s="10" t="s">
        <v>15</v>
      </c>
      <c r="H29" s="11" t="s">
        <v>2</v>
      </c>
      <c r="I29" s="10" t="s">
        <v>16</v>
      </c>
      <c r="J29" s="11" t="s">
        <v>2</v>
      </c>
      <c r="K29" s="55" t="s">
        <v>17</v>
      </c>
      <c r="L29" s="11" t="s">
        <v>2</v>
      </c>
      <c r="M29" s="55" t="s">
        <v>18</v>
      </c>
      <c r="N29" s="11" t="s">
        <v>2</v>
      </c>
      <c r="O29" s="96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5057910333</v>
      </c>
      <c r="C30" s="22">
        <v>107397234</v>
      </c>
      <c r="D30" s="71">
        <f>C30/B30</f>
        <v>0.02123351877143687</v>
      </c>
      <c r="E30" s="24">
        <v>3074424667</v>
      </c>
      <c r="F30" s="60">
        <f>E30/B30</f>
        <v>0.6078448340495719</v>
      </c>
      <c r="G30" s="24">
        <v>1568443881</v>
      </c>
      <c r="H30" s="60">
        <f>G30/B30</f>
        <v>0.31009720966518367</v>
      </c>
      <c r="I30" s="24">
        <v>216534150</v>
      </c>
      <c r="J30" s="71">
        <f>I30/B30</f>
        <v>0.04281099025960135</v>
      </c>
      <c r="K30" s="24">
        <v>42445836</v>
      </c>
      <c r="L30" s="71">
        <f>K30/B30</f>
        <v>0.008391970834885102</v>
      </c>
      <c r="M30" s="24">
        <v>21886403</v>
      </c>
      <c r="N30" s="71">
        <f>M30/B30</f>
        <v>0.004327163108686134</v>
      </c>
      <c r="O30" s="122"/>
      <c r="P30" s="78"/>
    </row>
    <row r="31" spans="1:16" s="105" customFormat="1" ht="15" customHeight="1">
      <c r="A31" s="149" t="s">
        <v>10</v>
      </c>
      <c r="B31" s="73">
        <v>5070714456</v>
      </c>
      <c r="C31" s="88">
        <v>105171837</v>
      </c>
      <c r="D31" s="71">
        <f>C31/B31</f>
        <v>0.020741029279523683</v>
      </c>
      <c r="E31" s="73">
        <v>2786881667</v>
      </c>
      <c r="F31" s="60">
        <f>E31/B31</f>
        <v>0.5496033529757094</v>
      </c>
      <c r="G31" s="73">
        <v>1882821038</v>
      </c>
      <c r="H31" s="60">
        <f>G31/B31</f>
        <v>0.37131277147190245</v>
      </c>
      <c r="I31" s="73">
        <v>201757680</v>
      </c>
      <c r="J31" s="71">
        <f>I31/B31</f>
        <v>0.03978880722839109</v>
      </c>
      <c r="K31" s="73">
        <v>39814965</v>
      </c>
      <c r="L31" s="71">
        <f>K31/B31</f>
        <v>0.007851943812945005</v>
      </c>
      <c r="M31" s="73">
        <v>21902392</v>
      </c>
      <c r="N31" s="71">
        <f>M31/B31</f>
        <v>0.004319389740844835</v>
      </c>
      <c r="O31" s="61"/>
      <c r="P31" s="71"/>
    </row>
    <row r="32" spans="1:16" s="105" customFormat="1" ht="15" customHeight="1">
      <c r="A32" s="149" t="s">
        <v>11</v>
      </c>
      <c r="B32" s="73">
        <v>5551971313</v>
      </c>
      <c r="C32" s="88">
        <v>105059530</v>
      </c>
      <c r="D32" s="71">
        <f>C32/B32</f>
        <v>0.01892292378276559</v>
      </c>
      <c r="E32" s="73">
        <v>3281977602</v>
      </c>
      <c r="F32" s="60">
        <f>E32/B32</f>
        <v>0.5911373486954471</v>
      </c>
      <c r="G32" s="73">
        <v>1760545883</v>
      </c>
      <c r="H32" s="80">
        <f>G32/B32</f>
        <v>0.317102842170251</v>
      </c>
      <c r="I32" s="81">
        <v>270334923</v>
      </c>
      <c r="J32" s="71">
        <f>I32/B32</f>
        <v>0.04869170025554849</v>
      </c>
      <c r="K32" s="73">
        <v>94803009</v>
      </c>
      <c r="L32" s="71">
        <f>K32/B32</f>
        <v>0.017075558149592333</v>
      </c>
      <c r="M32" s="73">
        <v>21763084</v>
      </c>
      <c r="N32" s="71">
        <f>M32/B32</f>
        <v>0.003919884086764192</v>
      </c>
      <c r="O32" s="61"/>
      <c r="P32" s="71"/>
    </row>
    <row r="33" spans="1:16" s="105" customFormat="1" ht="15" customHeight="1">
      <c r="A33" s="149" t="s">
        <v>41</v>
      </c>
      <c r="B33" s="73">
        <v>5778271310</v>
      </c>
      <c r="C33" s="88">
        <v>113768136</v>
      </c>
      <c r="D33" s="71">
        <f>C33/B33</f>
        <v>0.019688957111292166</v>
      </c>
      <c r="E33" s="73">
        <v>3517539930</v>
      </c>
      <c r="F33" s="80">
        <f>E33/B33</f>
        <v>0.6087529887896523</v>
      </c>
      <c r="G33" s="81">
        <v>1578062751</v>
      </c>
      <c r="H33" s="80">
        <f>G33/B33</f>
        <v>0.27310291717679835</v>
      </c>
      <c r="I33" s="81">
        <v>326223143</v>
      </c>
      <c r="J33" s="71">
        <f>I33/B33</f>
        <v>0.056456875334917424</v>
      </c>
      <c r="K33" s="73">
        <v>97466181</v>
      </c>
      <c r="L33" s="71">
        <f>K33/B33</f>
        <v>0.016867705888320428</v>
      </c>
      <c r="M33" s="73">
        <v>10443049</v>
      </c>
      <c r="N33" s="71">
        <f>M33/B33</f>
        <v>0.001807296410939901</v>
      </c>
      <c r="O33" s="61"/>
      <c r="P33" s="71"/>
    </row>
    <row r="34" spans="1:16" s="105" customFormat="1" ht="15" customHeight="1">
      <c r="A34" s="149" t="s">
        <v>45</v>
      </c>
      <c r="B34" s="73">
        <f aca="true" t="shared" si="11" ref="B34:B39">C34+E34+G34+I34+K34+M34+O34+G47+I47+K47+M47+O47</f>
        <v>6158106541</v>
      </c>
      <c r="C34" s="88">
        <v>104143547</v>
      </c>
      <c r="D34" s="71">
        <f aca="true" t="shared" si="12" ref="D34:D39">C34/B34</f>
        <v>0.01691161825581023</v>
      </c>
      <c r="E34" s="73">
        <v>3845327539</v>
      </c>
      <c r="F34" s="80">
        <f aca="true" t="shared" si="13" ref="F34:F39">E34/B34</f>
        <v>0.6244334217666144</v>
      </c>
      <c r="G34" s="81">
        <v>1492555708</v>
      </c>
      <c r="H34" s="80">
        <f aca="true" t="shared" si="14" ref="H34:H39">G34/B34</f>
        <v>0.24237250493519838</v>
      </c>
      <c r="I34" s="81">
        <v>383880346</v>
      </c>
      <c r="J34" s="71">
        <f aca="true" t="shared" si="15" ref="J34:J39">I34/B34</f>
        <v>0.06233739923857547</v>
      </c>
      <c r="K34" s="73">
        <v>103869599</v>
      </c>
      <c r="L34" s="71">
        <f aca="true" t="shared" si="16" ref="L34:L39">K34/B34</f>
        <v>0.016867132503870723</v>
      </c>
      <c r="M34" s="73">
        <v>19439651</v>
      </c>
      <c r="N34" s="71">
        <f aca="true" t="shared" si="17" ref="N34:N39">M34/B34</f>
        <v>0.003156757823297296</v>
      </c>
      <c r="O34" s="61"/>
      <c r="P34" s="71"/>
    </row>
    <row r="35" spans="1:16" s="105" customFormat="1" ht="15" customHeight="1">
      <c r="A35" s="149" t="s">
        <v>48</v>
      </c>
      <c r="B35" s="73">
        <f t="shared" si="11"/>
        <v>6649919346</v>
      </c>
      <c r="C35" s="88">
        <v>131223360</v>
      </c>
      <c r="D35" s="71">
        <f t="shared" si="12"/>
        <v>0.019733075421272936</v>
      </c>
      <c r="E35" s="73">
        <v>4034854253</v>
      </c>
      <c r="F35" s="80">
        <f t="shared" si="13"/>
        <v>0.6067523593992173</v>
      </c>
      <c r="G35" s="81">
        <v>1424123669</v>
      </c>
      <c r="H35" s="80">
        <f t="shared" si="14"/>
        <v>0.2141565325685681</v>
      </c>
      <c r="I35" s="81">
        <v>400014619</v>
      </c>
      <c r="J35" s="71">
        <f t="shared" si="15"/>
        <v>0.06015330385031109</v>
      </c>
      <c r="K35" s="73">
        <v>337316388</v>
      </c>
      <c r="L35" s="71">
        <f t="shared" si="16"/>
        <v>0.05072488408493248</v>
      </c>
      <c r="M35" s="73">
        <v>20031172</v>
      </c>
      <c r="N35" s="71">
        <f t="shared" si="17"/>
        <v>0.003012242849539066</v>
      </c>
      <c r="O35" s="61"/>
      <c r="P35" s="71"/>
    </row>
    <row r="36" spans="1:16" s="105" customFormat="1" ht="15" customHeight="1">
      <c r="A36" s="149" t="s">
        <v>59</v>
      </c>
      <c r="B36" s="73">
        <f t="shared" si="11"/>
        <v>7258843086</v>
      </c>
      <c r="C36" s="88">
        <v>132774507</v>
      </c>
      <c r="D36" s="71">
        <f t="shared" si="12"/>
        <v>0.018291414406805376</v>
      </c>
      <c r="E36" s="73">
        <v>4365432414</v>
      </c>
      <c r="F36" s="80">
        <f t="shared" si="13"/>
        <v>0.6013950656158322</v>
      </c>
      <c r="G36" s="81">
        <v>1516751603</v>
      </c>
      <c r="H36" s="80">
        <f t="shared" si="14"/>
        <v>0.20895225107225854</v>
      </c>
      <c r="I36" s="81">
        <v>381653571</v>
      </c>
      <c r="J36" s="71">
        <f t="shared" si="15"/>
        <v>0.05257774089869615</v>
      </c>
      <c r="K36" s="73">
        <v>616602836</v>
      </c>
      <c r="L36" s="71">
        <f t="shared" si="16"/>
        <v>0.08494505649105859</v>
      </c>
      <c r="M36" s="73">
        <v>34662382</v>
      </c>
      <c r="N36" s="71">
        <f t="shared" si="17"/>
        <v>0.004775193731195638</v>
      </c>
      <c r="O36" s="61"/>
      <c r="P36" s="71"/>
    </row>
    <row r="37" spans="1:16" s="105" customFormat="1" ht="15" customHeight="1">
      <c r="A37" s="149" t="s">
        <v>57</v>
      </c>
      <c r="B37" s="73">
        <f t="shared" si="11"/>
        <v>7295463978</v>
      </c>
      <c r="C37" s="88">
        <v>128279080</v>
      </c>
      <c r="D37" s="71">
        <f t="shared" si="12"/>
        <v>0.01758340256176096</v>
      </c>
      <c r="E37" s="73">
        <v>4467742932</v>
      </c>
      <c r="F37" s="80">
        <f t="shared" si="13"/>
        <v>0.6124001085431718</v>
      </c>
      <c r="G37" s="81">
        <v>317413953</v>
      </c>
      <c r="H37" s="80">
        <f t="shared" si="14"/>
        <v>0.04350839836330969</v>
      </c>
      <c r="I37" s="81">
        <v>339022880</v>
      </c>
      <c r="J37" s="71">
        <f t="shared" si="15"/>
        <v>0.04647036583586021</v>
      </c>
      <c r="K37" s="73">
        <v>755382116</v>
      </c>
      <c r="L37" s="71">
        <f t="shared" si="16"/>
        <v>0.1035413399720579</v>
      </c>
      <c r="M37" s="73">
        <v>76611809</v>
      </c>
      <c r="N37" s="71">
        <f t="shared" si="17"/>
        <v>0.010501293575162383</v>
      </c>
      <c r="O37" s="61">
        <v>1148553</v>
      </c>
      <c r="P37" s="71">
        <f>O37/B37</f>
        <v>0.00015743385252309445</v>
      </c>
    </row>
    <row r="38" spans="1:16" s="105" customFormat="1" ht="15" customHeight="1">
      <c r="A38" s="149" t="s">
        <v>80</v>
      </c>
      <c r="B38" s="73">
        <f t="shared" si="11"/>
        <v>7301406155</v>
      </c>
      <c r="C38" s="88">
        <v>115898994</v>
      </c>
      <c r="D38" s="71">
        <f t="shared" si="12"/>
        <v>0.015873516900663364</v>
      </c>
      <c r="E38" s="73">
        <v>4529883513</v>
      </c>
      <c r="F38" s="80">
        <f t="shared" si="13"/>
        <v>0.6204124817653018</v>
      </c>
      <c r="G38" s="81">
        <v>96035694</v>
      </c>
      <c r="H38" s="80">
        <f t="shared" si="14"/>
        <v>0.013153040929552289</v>
      </c>
      <c r="I38" s="81">
        <v>314214810</v>
      </c>
      <c r="J38" s="71">
        <f t="shared" si="15"/>
        <v>0.04303483511663378</v>
      </c>
      <c r="K38" s="73">
        <v>762076532</v>
      </c>
      <c r="L38" s="71">
        <f t="shared" si="16"/>
        <v>0.10437394055638588</v>
      </c>
      <c r="M38" s="73">
        <v>77237203</v>
      </c>
      <c r="N38" s="71">
        <f t="shared" si="17"/>
        <v>0.010578401113477024</v>
      </c>
      <c r="O38" s="61">
        <v>2722957</v>
      </c>
      <c r="P38" s="71">
        <f>O38/B38</f>
        <v>0.00037293597181076144</v>
      </c>
    </row>
    <row r="39" spans="1:17" s="105" customFormat="1" ht="15" customHeight="1">
      <c r="A39" s="149" t="s">
        <v>79</v>
      </c>
      <c r="B39" s="73">
        <f t="shared" si="11"/>
        <v>7259234000</v>
      </c>
      <c r="C39" s="88">
        <v>118480000</v>
      </c>
      <c r="D39" s="71">
        <f t="shared" si="12"/>
        <v>0.01632128128119303</v>
      </c>
      <c r="E39" s="73">
        <v>4721263000</v>
      </c>
      <c r="F39" s="80">
        <f t="shared" si="13"/>
        <v>0.6503803293846155</v>
      </c>
      <c r="G39" s="81">
        <v>23770000</v>
      </c>
      <c r="H39" s="80">
        <f t="shared" si="14"/>
        <v>0.003274450169260283</v>
      </c>
      <c r="I39" s="81">
        <v>327054000</v>
      </c>
      <c r="J39" s="71">
        <f t="shared" si="15"/>
        <v>0.04505351391069636</v>
      </c>
      <c r="K39" s="73">
        <v>901607000</v>
      </c>
      <c r="L39" s="71">
        <f t="shared" si="16"/>
        <v>0.1242013964558795</v>
      </c>
      <c r="M39" s="73">
        <v>96267000</v>
      </c>
      <c r="N39" s="71">
        <f t="shared" si="17"/>
        <v>0.013261316552132085</v>
      </c>
      <c r="O39" s="61">
        <v>1654000</v>
      </c>
      <c r="P39" s="71">
        <f>O39/B39</f>
        <v>0.00022784773159261707</v>
      </c>
      <c r="Q39" s="44"/>
    </row>
    <row r="40" spans="14:17" s="105" customFormat="1" ht="15" customHeight="1">
      <c r="N40" s="44"/>
      <c r="O40" s="44"/>
      <c r="Q40" s="44"/>
    </row>
    <row r="41" spans="6:17" s="105" customFormat="1" ht="15" customHeight="1" thickBot="1">
      <c r="F41" s="142"/>
      <c r="G41" s="5"/>
      <c r="H41" s="5"/>
      <c r="I41" s="5"/>
      <c r="J41" s="5"/>
      <c r="K41" s="5"/>
      <c r="L41" s="5"/>
      <c r="M41" s="5"/>
      <c r="N41" s="5"/>
      <c r="O41" s="5"/>
      <c r="P41" s="28"/>
      <c r="Q41" s="44"/>
    </row>
    <row r="42" spans="1:17" s="105" customFormat="1" ht="15" customHeight="1" thickBot="1" thickTop="1">
      <c r="A42" s="65" t="s">
        <v>20</v>
      </c>
      <c r="B42" s="79"/>
      <c r="C42" s="65" t="s">
        <v>28</v>
      </c>
      <c r="E42" s="65" t="s">
        <v>27</v>
      </c>
      <c r="G42" s="96" t="s">
        <v>77</v>
      </c>
      <c r="H42" s="96" t="s">
        <v>2</v>
      </c>
      <c r="I42" s="11" t="s">
        <v>34</v>
      </c>
      <c r="J42" s="16" t="s">
        <v>2</v>
      </c>
      <c r="K42" s="11" t="s">
        <v>19</v>
      </c>
      <c r="L42" s="16" t="s">
        <v>2</v>
      </c>
      <c r="M42" s="11" t="s">
        <v>26</v>
      </c>
      <c r="N42" s="10" t="s">
        <v>2</v>
      </c>
      <c r="O42" s="11" t="s">
        <v>37</v>
      </c>
      <c r="P42" s="16" t="s">
        <v>2</v>
      </c>
      <c r="Q42" s="44"/>
    </row>
    <row r="43" spans="1:17" s="105" customFormat="1" ht="15" customHeight="1" thickTop="1">
      <c r="A43" s="65" t="s">
        <v>23</v>
      </c>
      <c r="B43" s="103">
        <f>B4-B30</f>
        <v>85295805</v>
      </c>
      <c r="C43" s="71">
        <f>B43/B30</f>
        <v>0.01686384284899105</v>
      </c>
      <c r="D43" s="105">
        <v>2001</v>
      </c>
      <c r="E43" s="61">
        <v>0</v>
      </c>
      <c r="F43" s="105">
        <v>2001</v>
      </c>
      <c r="G43" s="122"/>
      <c r="H43" s="78"/>
      <c r="I43" s="83">
        <v>0</v>
      </c>
      <c r="J43" s="74">
        <f aca="true" t="shared" si="18" ref="J43:J52">I43/B30</f>
        <v>0</v>
      </c>
      <c r="K43" s="83">
        <v>7278075</v>
      </c>
      <c r="L43" s="116">
        <f aca="true" t="shared" si="19" ref="L43:L52">K43/B30</f>
        <v>0.0014389489968840853</v>
      </c>
      <c r="M43" s="113">
        <v>19500087</v>
      </c>
      <c r="N43" s="116">
        <f aca="true" t="shared" si="20" ref="N43:N52">M43/B30</f>
        <v>0.0038553643137508743</v>
      </c>
      <c r="O43" s="113">
        <v>0</v>
      </c>
      <c r="P43" s="71">
        <f aca="true" t="shared" si="21" ref="P43:P52">O43/B30</f>
        <v>0</v>
      </c>
      <c r="Q43" s="44"/>
    </row>
    <row r="44" spans="1:17" s="105" customFormat="1" ht="15" customHeight="1">
      <c r="A44" s="65" t="s">
        <v>21</v>
      </c>
      <c r="B44" s="103">
        <f>B5-B31</f>
        <v>-2236487</v>
      </c>
      <c r="C44" s="71">
        <f>B44/B31</f>
        <v>-0.0004410595428724334</v>
      </c>
      <c r="D44" s="105">
        <v>2002</v>
      </c>
      <c r="E44" s="61">
        <v>0</v>
      </c>
      <c r="F44" s="105">
        <v>2002</v>
      </c>
      <c r="G44" s="61"/>
      <c r="H44" s="71"/>
      <c r="I44" s="81">
        <v>0</v>
      </c>
      <c r="J44" s="74">
        <f t="shared" si="18"/>
        <v>0</v>
      </c>
      <c r="K44" s="81">
        <v>9530127</v>
      </c>
      <c r="L44" s="71">
        <f t="shared" si="19"/>
        <v>0.0018794446192337516</v>
      </c>
      <c r="M44" s="73">
        <v>22834750</v>
      </c>
      <c r="N44" s="71">
        <f t="shared" si="20"/>
        <v>0.004503260871449867</v>
      </c>
      <c r="O44" s="73">
        <v>0</v>
      </c>
      <c r="P44" s="71">
        <f t="shared" si="21"/>
        <v>0</v>
      </c>
      <c r="Q44" s="44"/>
    </row>
    <row r="45" spans="1:17" s="105" customFormat="1" ht="15" customHeight="1">
      <c r="A45" s="65" t="s">
        <v>22</v>
      </c>
      <c r="B45" s="103">
        <f>B6-B32</f>
        <v>-119778481</v>
      </c>
      <c r="C45" s="71">
        <f>B45/B32</f>
        <v>-0.021574045370071963</v>
      </c>
      <c r="D45" s="105">
        <v>2003</v>
      </c>
      <c r="E45" s="61">
        <v>0</v>
      </c>
      <c r="F45" s="105">
        <v>2003</v>
      </c>
      <c r="G45" s="61"/>
      <c r="H45" s="71"/>
      <c r="I45" s="81">
        <v>0</v>
      </c>
      <c r="J45" s="74">
        <f t="shared" si="18"/>
        <v>0</v>
      </c>
      <c r="K45" s="81">
        <v>12314715</v>
      </c>
      <c r="L45" s="71">
        <f t="shared" si="19"/>
        <v>0.002218079724433187</v>
      </c>
      <c r="M45" s="73">
        <v>2936070</v>
      </c>
      <c r="N45" s="71">
        <f t="shared" si="20"/>
        <v>0.0005288337843398364</v>
      </c>
      <c r="O45" s="73">
        <v>0</v>
      </c>
      <c r="P45" s="71">
        <f t="shared" si="21"/>
        <v>0</v>
      </c>
      <c r="Q45" s="44"/>
    </row>
    <row r="46" spans="1:17" s="105" customFormat="1" ht="15" customHeight="1">
      <c r="A46" s="65" t="s">
        <v>29</v>
      </c>
      <c r="B46" s="103">
        <f>B7-B33</f>
        <v>-189879443</v>
      </c>
      <c r="C46" s="71">
        <f>B46/B33</f>
        <v>-0.032860942799863097</v>
      </c>
      <c r="D46" s="105">
        <v>2004</v>
      </c>
      <c r="E46" s="61">
        <v>0</v>
      </c>
      <c r="F46" s="105">
        <v>2004</v>
      </c>
      <c r="G46" s="61"/>
      <c r="H46" s="71"/>
      <c r="I46" s="81">
        <v>0</v>
      </c>
      <c r="J46" s="74">
        <f t="shared" si="18"/>
        <v>0</v>
      </c>
      <c r="K46" s="81">
        <v>10487667</v>
      </c>
      <c r="L46" s="71">
        <f t="shared" si="19"/>
        <v>0.0018150180975147047</v>
      </c>
      <c r="M46" s="73">
        <v>4501972</v>
      </c>
      <c r="N46" s="71">
        <f t="shared" si="20"/>
        <v>0.0007791209097795029</v>
      </c>
      <c r="O46" s="73">
        <v>119778481</v>
      </c>
      <c r="P46" s="71">
        <f t="shared" si="21"/>
        <v>0.020729120280785156</v>
      </c>
      <c r="Q46" s="44"/>
    </row>
    <row r="47" spans="1:17" s="105" customFormat="1" ht="15" customHeight="1">
      <c r="A47" s="65" t="s">
        <v>42</v>
      </c>
      <c r="B47" s="103">
        <f aca="true" t="shared" si="22" ref="B47:B52">B8-B34</f>
        <v>-227148614</v>
      </c>
      <c r="C47" s="71">
        <f aca="true" t="shared" si="23" ref="C47:C52">B47/B34</f>
        <v>-0.03688611304264864</v>
      </c>
      <c r="D47" s="105">
        <v>2005</v>
      </c>
      <c r="E47" s="61">
        <v>0</v>
      </c>
      <c r="F47" s="105">
        <v>2005</v>
      </c>
      <c r="G47" s="61"/>
      <c r="H47" s="71"/>
      <c r="I47" s="81">
        <v>0</v>
      </c>
      <c r="J47" s="74">
        <f t="shared" si="18"/>
        <v>0</v>
      </c>
      <c r="K47" s="81">
        <v>9616274</v>
      </c>
      <c r="L47" s="71">
        <f t="shared" si="19"/>
        <v>0.001561563434470628</v>
      </c>
      <c r="M47" s="73">
        <v>9394434</v>
      </c>
      <c r="N47" s="71">
        <f t="shared" si="20"/>
        <v>0.0015255393743925808</v>
      </c>
      <c r="O47" s="73">
        <v>189879443</v>
      </c>
      <c r="P47" s="71">
        <f t="shared" si="21"/>
        <v>0.03083406266777027</v>
      </c>
      <c r="Q47" s="44"/>
    </row>
    <row r="48" spans="1:17" s="105" customFormat="1" ht="15" customHeight="1">
      <c r="A48" s="65" t="s">
        <v>46</v>
      </c>
      <c r="B48" s="103">
        <f t="shared" si="22"/>
        <v>-205623984</v>
      </c>
      <c r="C48" s="71">
        <f t="shared" si="23"/>
        <v>-0.03092127487586524</v>
      </c>
      <c r="D48" s="105">
        <v>2006</v>
      </c>
      <c r="E48" s="61">
        <v>0</v>
      </c>
      <c r="F48" s="105">
        <v>2006</v>
      </c>
      <c r="G48" s="61"/>
      <c r="H48" s="71"/>
      <c r="I48" s="81">
        <v>0</v>
      </c>
      <c r="J48" s="74">
        <f t="shared" si="18"/>
        <v>0</v>
      </c>
      <c r="K48" s="81">
        <v>7799997</v>
      </c>
      <c r="L48" s="71">
        <f t="shared" si="19"/>
        <v>0.00117294610568349</v>
      </c>
      <c r="M48" s="73">
        <v>67407274</v>
      </c>
      <c r="N48" s="71">
        <f t="shared" si="20"/>
        <v>0.010136555120859658</v>
      </c>
      <c r="O48" s="73">
        <v>227148614</v>
      </c>
      <c r="P48" s="71">
        <f t="shared" si="21"/>
        <v>0.0341581005996159</v>
      </c>
      <c r="Q48" s="44"/>
    </row>
    <row r="49" spans="1:17" s="105" customFormat="1" ht="15" customHeight="1">
      <c r="A49" s="65" t="s">
        <v>49</v>
      </c>
      <c r="B49" s="103">
        <f t="shared" si="22"/>
        <v>-340550552</v>
      </c>
      <c r="C49" s="71">
        <f t="shared" si="23"/>
        <v>-0.046915265692519754</v>
      </c>
      <c r="D49" s="105">
        <v>2007</v>
      </c>
      <c r="E49" s="61">
        <v>0</v>
      </c>
      <c r="F49" s="105">
        <v>2007</v>
      </c>
      <c r="G49" s="61"/>
      <c r="H49" s="71"/>
      <c r="I49" s="81">
        <v>0</v>
      </c>
      <c r="J49" s="74">
        <f t="shared" si="18"/>
        <v>0</v>
      </c>
      <c r="K49" s="81">
        <v>7875000</v>
      </c>
      <c r="L49" s="71">
        <f t="shared" si="19"/>
        <v>0.001084883624938576</v>
      </c>
      <c r="M49" s="73">
        <v>5308090</v>
      </c>
      <c r="N49" s="71">
        <f t="shared" si="20"/>
        <v>0.0007312584026285976</v>
      </c>
      <c r="O49" s="73">
        <v>197782683</v>
      </c>
      <c r="P49" s="71">
        <f t="shared" si="21"/>
        <v>0.02724713575658632</v>
      </c>
      <c r="Q49" s="44"/>
    </row>
    <row r="50" spans="1:17" s="105" customFormat="1" ht="15" customHeight="1">
      <c r="A50" s="65" t="s">
        <v>51</v>
      </c>
      <c r="B50" s="103">
        <f t="shared" si="22"/>
        <v>-390870643</v>
      </c>
      <c r="C50" s="71">
        <f t="shared" si="23"/>
        <v>-0.053577215126919785</v>
      </c>
      <c r="D50" s="105">
        <v>2008</v>
      </c>
      <c r="E50" s="61">
        <v>0</v>
      </c>
      <c r="F50" s="105">
        <v>2008</v>
      </c>
      <c r="G50" s="61">
        <v>852989053</v>
      </c>
      <c r="H50" s="71">
        <f>G50/B37</f>
        <v>0.1169204666861834</v>
      </c>
      <c r="I50" s="81">
        <v>0</v>
      </c>
      <c r="J50" s="74">
        <f t="shared" si="18"/>
        <v>0</v>
      </c>
      <c r="K50" s="81">
        <v>10996641</v>
      </c>
      <c r="L50" s="71">
        <f t="shared" si="19"/>
        <v>0.0015073257894441213</v>
      </c>
      <c r="M50" s="73">
        <v>5326409</v>
      </c>
      <c r="N50" s="71">
        <f t="shared" si="20"/>
        <v>0.000730098732042564</v>
      </c>
      <c r="O50" s="73">
        <v>340550552</v>
      </c>
      <c r="P50" s="71">
        <f t="shared" si="21"/>
        <v>0.046679766088483864</v>
      </c>
      <c r="Q50" s="44"/>
    </row>
    <row r="51" spans="1:17" s="105" customFormat="1" ht="15" customHeight="1">
      <c r="A51" s="65" t="s">
        <v>58</v>
      </c>
      <c r="B51" s="103">
        <f t="shared" si="22"/>
        <v>-391775203</v>
      </c>
      <c r="C51" s="71">
        <f t="shared" si="23"/>
        <v>-0.053657500306528286</v>
      </c>
      <c r="D51" s="105">
        <v>2009</v>
      </c>
      <c r="E51" s="61">
        <v>0</v>
      </c>
      <c r="F51" s="105">
        <v>2009</v>
      </c>
      <c r="G51" s="61">
        <v>957643287</v>
      </c>
      <c r="H51" s="71">
        <f>G51/B38</f>
        <v>0.13115874759880414</v>
      </c>
      <c r="I51" s="81">
        <v>0</v>
      </c>
      <c r="J51" s="74">
        <f t="shared" si="18"/>
        <v>0</v>
      </c>
      <c r="K51" s="81">
        <v>14941947</v>
      </c>
      <c r="L51" s="71">
        <f t="shared" si="19"/>
        <v>0.0020464478598780263</v>
      </c>
      <c r="M51" s="73">
        <v>46131313</v>
      </c>
      <c r="N51" s="71">
        <f t="shared" si="20"/>
        <v>0.006318140919802043</v>
      </c>
      <c r="O51" s="73">
        <v>384619905</v>
      </c>
      <c r="P51" s="71">
        <f t="shared" si="21"/>
        <v>0.05267751126769087</v>
      </c>
      <c r="Q51" s="44"/>
    </row>
    <row r="52" spans="1:17" s="105" customFormat="1" ht="15" customHeight="1">
      <c r="A52" s="65" t="s">
        <v>60</v>
      </c>
      <c r="B52" s="103">
        <f t="shared" si="22"/>
        <v>0</v>
      </c>
      <c r="C52" s="71">
        <f t="shared" si="23"/>
        <v>0</v>
      </c>
      <c r="D52" s="105">
        <v>2010</v>
      </c>
      <c r="E52" s="61">
        <v>0</v>
      </c>
      <c r="F52" s="105">
        <v>2010</v>
      </c>
      <c r="G52" s="61">
        <v>903676000</v>
      </c>
      <c r="H52" s="71">
        <f>G52/B39</f>
        <v>0.12448641275374234</v>
      </c>
      <c r="I52" s="81">
        <v>138960000</v>
      </c>
      <c r="J52" s="74">
        <f t="shared" si="18"/>
        <v>0.01914251558773281</v>
      </c>
      <c r="K52" s="81">
        <v>21000000</v>
      </c>
      <c r="L52" s="71">
        <f t="shared" si="19"/>
        <v>0.0028928672088542676</v>
      </c>
      <c r="M52" s="73">
        <v>5503000</v>
      </c>
      <c r="N52" s="71">
        <f t="shared" si="20"/>
        <v>0.0007580689643011922</v>
      </c>
      <c r="O52" s="73">
        <v>0</v>
      </c>
      <c r="P52" s="71">
        <f t="shared" si="21"/>
        <v>0</v>
      </c>
      <c r="Q52" s="44"/>
    </row>
    <row r="53" s="56" customFormat="1" ht="13.5"/>
  </sheetData>
  <sheetProtection/>
  <printOptions/>
  <pageMargins left="1.0236220472440944" right="0.6692913385826772" top="0.7086614173228347" bottom="0.5511811023622047" header="0.5118110236220472" footer="0.35433070866141736"/>
  <pageSetup fitToHeight="1" fitToWidth="1" horizontalDpi="600" verticalDpi="600" orientation="landscape" paperSize="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A5">
      <selection activeCell="E49" sqref="E49"/>
    </sheetView>
  </sheetViews>
  <sheetFormatPr defaultColWidth="9.00390625" defaultRowHeight="13.5"/>
  <cols>
    <col min="1" max="1" width="16.37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00390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8.5" customHeight="1">
      <c r="B1" s="121" t="s">
        <v>139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969771671</v>
      </c>
      <c r="C4" s="22">
        <v>414138193</v>
      </c>
      <c r="D4" s="74">
        <f aca="true" t="shared" si="0" ref="D4:D13">C4/B4</f>
        <v>0.4270471136499099</v>
      </c>
      <c r="E4" s="75">
        <v>229773</v>
      </c>
      <c r="F4" s="80">
        <f aca="true" t="shared" si="1" ref="F4:F13">E4/B4</f>
        <v>0.00023693515378013142</v>
      </c>
      <c r="G4" s="69">
        <v>344967008</v>
      </c>
      <c r="H4" s="74">
        <f aca="true" t="shared" si="2" ref="H4:H13">G4/B4</f>
        <v>0.35571982386769474</v>
      </c>
      <c r="I4" s="69">
        <v>91745000</v>
      </c>
      <c r="J4" s="71">
        <f aca="true" t="shared" si="3" ref="J4:J13">I4/B4</f>
        <v>0.0946047433056023</v>
      </c>
      <c r="K4" s="24">
        <v>5859175</v>
      </c>
      <c r="L4" s="71">
        <f aca="true" t="shared" si="4" ref="L4:L13">K4/B4</f>
        <v>0.0060418087836678</v>
      </c>
      <c r="M4" s="24">
        <v>21962647</v>
      </c>
      <c r="N4" s="71">
        <f aca="true" t="shared" si="5" ref="N4:N13">M4/B4</f>
        <v>0.022647235072718472</v>
      </c>
      <c r="O4" s="24"/>
      <c r="P4" s="71"/>
    </row>
    <row r="5" spans="1:16" s="56" customFormat="1" ht="15" customHeight="1">
      <c r="A5" s="149" t="s">
        <v>10</v>
      </c>
      <c r="B5" s="13">
        <v>972511091</v>
      </c>
      <c r="C5" s="88">
        <v>436002823</v>
      </c>
      <c r="D5" s="74">
        <f t="shared" si="0"/>
        <v>0.44832683867047024</v>
      </c>
      <c r="E5" s="18">
        <v>4152099</v>
      </c>
      <c r="F5" s="80">
        <f t="shared" si="1"/>
        <v>0.004269461848224824</v>
      </c>
      <c r="G5" s="81">
        <v>316129759</v>
      </c>
      <c r="H5" s="74">
        <f t="shared" si="2"/>
        <v>0.3250654536751191</v>
      </c>
      <c r="I5" s="81">
        <v>90326646</v>
      </c>
      <c r="J5" s="71">
        <f t="shared" si="3"/>
        <v>0.09287981066325957</v>
      </c>
      <c r="K5" s="73">
        <v>6006217</v>
      </c>
      <c r="L5" s="71">
        <f t="shared" si="4"/>
        <v>0.006175988176982138</v>
      </c>
      <c r="M5" s="73">
        <v>17203444</v>
      </c>
      <c r="N5" s="71">
        <f t="shared" si="5"/>
        <v>0.017689714964906247</v>
      </c>
      <c r="O5" s="73"/>
      <c r="P5" s="71"/>
    </row>
    <row r="6" spans="1:16" s="56" customFormat="1" ht="15" customHeight="1">
      <c r="A6" s="149" t="s">
        <v>11</v>
      </c>
      <c r="B6" s="13">
        <v>1101576130</v>
      </c>
      <c r="C6" s="88">
        <v>444588124</v>
      </c>
      <c r="D6" s="74">
        <f t="shared" si="0"/>
        <v>0.40359273580120153</v>
      </c>
      <c r="E6" s="18">
        <v>1245608</v>
      </c>
      <c r="F6" s="80">
        <f t="shared" si="1"/>
        <v>0.0011307507180643066</v>
      </c>
      <c r="G6" s="81">
        <v>379363988</v>
      </c>
      <c r="H6" s="74">
        <f t="shared" si="2"/>
        <v>0.3443829052468666</v>
      </c>
      <c r="I6" s="81">
        <v>105867596</v>
      </c>
      <c r="J6" s="71">
        <f t="shared" si="3"/>
        <v>0.096105564669416</v>
      </c>
      <c r="K6" s="73">
        <v>11153945</v>
      </c>
      <c r="L6" s="71">
        <f t="shared" si="4"/>
        <v>0.01012544180673196</v>
      </c>
      <c r="M6" s="73">
        <v>34402554</v>
      </c>
      <c r="N6" s="71">
        <f t="shared" si="5"/>
        <v>0.031230300896225846</v>
      </c>
      <c r="O6" s="73"/>
      <c r="P6" s="71"/>
    </row>
    <row r="7" spans="1:16" s="56" customFormat="1" ht="15" customHeight="1">
      <c r="A7" s="149" t="s">
        <v>41</v>
      </c>
      <c r="B7" s="13">
        <v>1164004277</v>
      </c>
      <c r="C7" s="88">
        <v>433285554</v>
      </c>
      <c r="D7" s="74">
        <f t="shared" si="0"/>
        <v>0.37223708070619055</v>
      </c>
      <c r="E7" s="18">
        <v>80810</v>
      </c>
      <c r="F7" s="80">
        <f t="shared" si="1"/>
        <v>6.942414353345199E-05</v>
      </c>
      <c r="G7" s="81">
        <v>370228312</v>
      </c>
      <c r="H7" s="74">
        <f t="shared" si="2"/>
        <v>0.3180643914420943</v>
      </c>
      <c r="I7" s="81">
        <v>187039577</v>
      </c>
      <c r="J7" s="71">
        <f t="shared" si="3"/>
        <v>0.16068633139567062</v>
      </c>
      <c r="K7" s="73">
        <v>11411099</v>
      </c>
      <c r="L7" s="71">
        <f t="shared" si="4"/>
        <v>0.009803313635075243</v>
      </c>
      <c r="M7" s="73">
        <v>25334108</v>
      </c>
      <c r="N7" s="71">
        <f t="shared" si="5"/>
        <v>0.021764617622620643</v>
      </c>
      <c r="O7" s="73"/>
      <c r="P7" s="71"/>
    </row>
    <row r="8" spans="1:16" s="56" customFormat="1" ht="15" customHeight="1">
      <c r="A8" s="149" t="s">
        <v>45</v>
      </c>
      <c r="B8" s="13">
        <v>1128555694</v>
      </c>
      <c r="C8" s="88">
        <v>429107735</v>
      </c>
      <c r="D8" s="74">
        <f t="shared" si="0"/>
        <v>0.3802273448101534</v>
      </c>
      <c r="E8" s="18">
        <v>81000</v>
      </c>
      <c r="F8" s="80">
        <f t="shared" si="1"/>
        <v>7.177315256184424E-05</v>
      </c>
      <c r="G8" s="81">
        <v>310436589</v>
      </c>
      <c r="H8" s="74">
        <f t="shared" si="2"/>
        <v>0.27507423040833995</v>
      </c>
      <c r="I8" s="81">
        <v>201125000</v>
      </c>
      <c r="J8" s="71">
        <f t="shared" si="3"/>
        <v>0.1782145099876657</v>
      </c>
      <c r="K8" s="73">
        <v>45218162</v>
      </c>
      <c r="L8" s="71">
        <f t="shared" si="4"/>
        <v>0.04006728444187886</v>
      </c>
      <c r="M8" s="73">
        <v>14136709</v>
      </c>
      <c r="N8" s="71">
        <f t="shared" si="5"/>
        <v>0.01252637249110366</v>
      </c>
      <c r="O8" s="73"/>
      <c r="P8" s="71"/>
    </row>
    <row r="9" spans="1:16" s="56" customFormat="1" ht="15" customHeight="1">
      <c r="A9" s="149" t="s">
        <v>48</v>
      </c>
      <c r="B9" s="13">
        <f>C9+E9+G9+I9+K9+M9+O9+E22+G22+I22+K22+M22+O22</f>
        <v>1271871812</v>
      </c>
      <c r="C9" s="88">
        <v>430038895</v>
      </c>
      <c r="D9" s="74">
        <f t="shared" si="0"/>
        <v>0.3381149664161281</v>
      </c>
      <c r="E9" s="18">
        <v>0</v>
      </c>
      <c r="F9" s="80">
        <f t="shared" si="1"/>
        <v>0</v>
      </c>
      <c r="G9" s="81">
        <v>333932509</v>
      </c>
      <c r="H9" s="74">
        <f t="shared" si="2"/>
        <v>0.2625520165235017</v>
      </c>
      <c r="I9" s="81">
        <v>236463055</v>
      </c>
      <c r="J9" s="71">
        <f t="shared" si="3"/>
        <v>0.18591736428859545</v>
      </c>
      <c r="K9" s="73">
        <v>61747821</v>
      </c>
      <c r="L9" s="71">
        <f t="shared" si="4"/>
        <v>0.04854877702093456</v>
      </c>
      <c r="M9" s="73">
        <v>83840610</v>
      </c>
      <c r="N9" s="71">
        <f t="shared" si="5"/>
        <v>0.06591907235381045</v>
      </c>
      <c r="O9" s="73"/>
      <c r="P9" s="71"/>
    </row>
    <row r="10" spans="1:16" s="56" customFormat="1" ht="15" customHeight="1">
      <c r="A10" s="149" t="s">
        <v>59</v>
      </c>
      <c r="B10" s="13">
        <f>C10+E10+G10+I10+K10+M10+O10+E23+G23+I23+K23+M23+O23</f>
        <v>1323913972</v>
      </c>
      <c r="C10" s="88">
        <v>437785182</v>
      </c>
      <c r="D10" s="74">
        <f t="shared" si="0"/>
        <v>0.3306749466044611</v>
      </c>
      <c r="E10" s="18">
        <v>81420</v>
      </c>
      <c r="F10" s="80">
        <f t="shared" si="1"/>
        <v>6.149946425673042E-05</v>
      </c>
      <c r="G10" s="81">
        <v>366519741</v>
      </c>
      <c r="H10" s="74">
        <f t="shared" si="2"/>
        <v>0.27684558721463515</v>
      </c>
      <c r="I10" s="81">
        <v>227358161</v>
      </c>
      <c r="J10" s="71">
        <f t="shared" si="3"/>
        <v>0.17173182382578556</v>
      </c>
      <c r="K10" s="73">
        <v>61564682</v>
      </c>
      <c r="L10" s="71">
        <f t="shared" si="4"/>
        <v>0.04650202603949859</v>
      </c>
      <c r="M10" s="73">
        <v>145117892</v>
      </c>
      <c r="N10" s="71">
        <f t="shared" si="5"/>
        <v>0.10961278079177186</v>
      </c>
      <c r="O10" s="73"/>
      <c r="P10" s="71"/>
    </row>
    <row r="11" spans="1:16" s="56" customFormat="1" ht="15" customHeight="1">
      <c r="A11" s="149" t="s">
        <v>57</v>
      </c>
      <c r="B11" s="13">
        <f>C11+E11+G11+I11+K11+M11+O11+E24+G24+I24+K24+M24+O24</f>
        <v>1339321861</v>
      </c>
      <c r="C11" s="88">
        <v>378100909</v>
      </c>
      <c r="D11" s="74">
        <f t="shared" si="0"/>
        <v>0.28230772602912063</v>
      </c>
      <c r="E11" s="18">
        <v>65520</v>
      </c>
      <c r="F11" s="80">
        <f t="shared" si="1"/>
        <v>4.892027966382907E-05</v>
      </c>
      <c r="G11" s="81">
        <v>321703685</v>
      </c>
      <c r="H11" s="74">
        <f t="shared" si="2"/>
        <v>0.2401989352729605</v>
      </c>
      <c r="I11" s="81">
        <v>55679000</v>
      </c>
      <c r="J11" s="71">
        <f t="shared" si="3"/>
        <v>0.041572531309559506</v>
      </c>
      <c r="K11" s="73">
        <v>60255881</v>
      </c>
      <c r="L11" s="71">
        <f t="shared" si="4"/>
        <v>0.0449898435578511</v>
      </c>
      <c r="M11" s="73">
        <v>158930713</v>
      </c>
      <c r="N11" s="71">
        <f t="shared" si="5"/>
        <v>0.11866506299041138</v>
      </c>
      <c r="O11" s="73">
        <v>239239305</v>
      </c>
      <c r="P11" s="71">
        <f>O11/B11</f>
        <v>0.1786271933330296</v>
      </c>
    </row>
    <row r="12" spans="1:16" s="56" customFormat="1" ht="15" customHeight="1">
      <c r="A12" s="149" t="s">
        <v>80</v>
      </c>
      <c r="B12" s="13">
        <f>C12+E12+G12+I12+K12+M12+O12+E25+G25+I25+K25+M25+O25</f>
        <v>1305088351</v>
      </c>
      <c r="C12" s="88">
        <v>354494810</v>
      </c>
      <c r="D12" s="74">
        <f t="shared" si="0"/>
        <v>0.27162514302451235</v>
      </c>
      <c r="E12" s="18">
        <v>66980</v>
      </c>
      <c r="F12" s="80">
        <f t="shared" si="1"/>
        <v>5.132219588710435E-05</v>
      </c>
      <c r="G12" s="81">
        <v>314440633</v>
      </c>
      <c r="H12" s="74">
        <f t="shared" si="2"/>
        <v>0.24093436491028797</v>
      </c>
      <c r="I12" s="81">
        <v>56465810</v>
      </c>
      <c r="J12" s="71">
        <f t="shared" si="3"/>
        <v>0.043265890739683725</v>
      </c>
      <c r="K12" s="73">
        <v>69342907</v>
      </c>
      <c r="L12" s="71">
        <f t="shared" si="4"/>
        <v>0.05313273001545625</v>
      </c>
      <c r="M12" s="73">
        <v>142968951</v>
      </c>
      <c r="N12" s="71">
        <f t="shared" si="5"/>
        <v>0.10954733515968683</v>
      </c>
      <c r="O12" s="73">
        <v>244149184</v>
      </c>
      <c r="P12" s="71">
        <f>O12/B12</f>
        <v>0.1870748319935008</v>
      </c>
    </row>
    <row r="13" spans="1:16" s="56" customFormat="1" ht="15" customHeight="1">
      <c r="A13" s="149" t="s">
        <v>79</v>
      </c>
      <c r="B13" s="13">
        <f>C13+E13+G13+I13+K13+M13+O13+E26+G26+I26+K26+M26+O26</f>
        <v>1388992000</v>
      </c>
      <c r="C13" s="88">
        <v>370981000</v>
      </c>
      <c r="D13" s="74">
        <f t="shared" si="0"/>
        <v>0.26708649149887115</v>
      </c>
      <c r="E13" s="18">
        <v>100000</v>
      </c>
      <c r="F13" s="80">
        <f t="shared" si="1"/>
        <v>7.199465511680412E-05</v>
      </c>
      <c r="G13" s="81">
        <v>345104000</v>
      </c>
      <c r="H13" s="74">
        <f t="shared" si="2"/>
        <v>0.24845643459429573</v>
      </c>
      <c r="I13" s="81">
        <v>50922000</v>
      </c>
      <c r="J13" s="71">
        <f t="shared" si="3"/>
        <v>0.036661118278579</v>
      </c>
      <c r="K13" s="73">
        <v>79590000</v>
      </c>
      <c r="L13" s="71">
        <f t="shared" si="4"/>
        <v>0.057300546007464405</v>
      </c>
      <c r="M13" s="73">
        <v>197463000</v>
      </c>
      <c r="N13" s="71">
        <f t="shared" si="5"/>
        <v>0.14216280583329494</v>
      </c>
      <c r="O13" s="73">
        <v>237204000</v>
      </c>
      <c r="P13" s="71">
        <f>O13/B13</f>
        <v>0.17077420172326407</v>
      </c>
    </row>
    <row r="14" spans="1:20" s="56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56" customFormat="1" ht="15" customHeight="1" thickBot="1">
      <c r="A15" s="120"/>
      <c r="B15" s="24"/>
      <c r="C15" s="57"/>
      <c r="D15" s="215"/>
      <c r="E15" s="5"/>
      <c r="F15" s="5"/>
      <c r="G15" s="5"/>
      <c r="H15" s="5"/>
      <c r="I15" s="6"/>
      <c r="J15" s="8"/>
      <c r="K15" s="7"/>
      <c r="L15" s="90"/>
      <c r="M15" s="7"/>
      <c r="N15" s="52"/>
      <c r="O15" s="6"/>
      <c r="P15" s="110"/>
      <c r="Q15" s="57"/>
      <c r="R15" s="62"/>
      <c r="S15" s="57"/>
      <c r="T15" s="62"/>
    </row>
    <row r="16" spans="1:20" s="184" customFormat="1" ht="15" customHeight="1" thickBot="1" thickTop="1">
      <c r="A16" s="181"/>
      <c r="B16" s="182"/>
      <c r="C16" s="182"/>
      <c r="D16" s="183"/>
      <c r="E16" s="185" t="s">
        <v>36</v>
      </c>
      <c r="F16" s="96" t="s">
        <v>2</v>
      </c>
      <c r="G16" s="185" t="s">
        <v>33</v>
      </c>
      <c r="H16" s="96" t="s">
        <v>2</v>
      </c>
      <c r="I16" s="102" t="s">
        <v>8</v>
      </c>
      <c r="J16" s="96" t="s">
        <v>2</v>
      </c>
      <c r="K16" s="109" t="s">
        <v>31</v>
      </c>
      <c r="L16" s="96" t="s">
        <v>2</v>
      </c>
      <c r="M16" s="96" t="s">
        <v>25</v>
      </c>
      <c r="N16" s="96" t="s">
        <v>2</v>
      </c>
      <c r="O16" s="96" t="s">
        <v>140</v>
      </c>
      <c r="P16" s="96" t="s">
        <v>2</v>
      </c>
      <c r="Q16" s="182"/>
      <c r="R16" s="183"/>
      <c r="S16" s="182"/>
      <c r="T16" s="183"/>
    </row>
    <row r="17" spans="1:20" s="56" customFormat="1" ht="15" customHeight="1" thickTop="1">
      <c r="A17" s="120"/>
      <c r="B17" s="24"/>
      <c r="C17" s="57"/>
      <c r="D17" s="163">
        <v>2001</v>
      </c>
      <c r="E17" s="69">
        <v>0</v>
      </c>
      <c r="F17" s="70">
        <f aca="true" t="shared" si="6" ref="F17:F26">E17/B4</f>
        <v>0</v>
      </c>
      <c r="G17" s="69">
        <v>0</v>
      </c>
      <c r="H17" s="70">
        <f aca="true" t="shared" si="7" ref="H17:H26">G17/B4</f>
        <v>0</v>
      </c>
      <c r="I17" s="24">
        <v>66068956</v>
      </c>
      <c r="J17" s="71">
        <f aca="true" t="shared" si="8" ref="J17:J26">I17/B4</f>
        <v>0.06812836255762311</v>
      </c>
      <c r="K17" s="24">
        <v>24800919</v>
      </c>
      <c r="L17" s="71">
        <f aca="true" t="shared" si="9" ref="L17:L26">K17/B4</f>
        <v>0.025573977609003595</v>
      </c>
      <c r="M17" s="24">
        <v>0</v>
      </c>
      <c r="N17" s="71">
        <f aca="true" t="shared" si="10" ref="N17:N26">M17/B4</f>
        <v>0</v>
      </c>
      <c r="O17" s="24"/>
      <c r="P17" s="71">
        <f>O17/B4</f>
        <v>0</v>
      </c>
      <c r="Q17" s="57"/>
      <c r="R17" s="62"/>
      <c r="S17" s="57"/>
      <c r="T17" s="62"/>
    </row>
    <row r="18" spans="1:20" s="56" customFormat="1" ht="15" customHeight="1">
      <c r="A18" s="120"/>
      <c r="B18" s="24"/>
      <c r="C18" s="57"/>
      <c r="D18" s="163">
        <v>2002</v>
      </c>
      <c r="E18" s="61">
        <v>0</v>
      </c>
      <c r="F18" s="72">
        <f t="shared" si="6"/>
        <v>0</v>
      </c>
      <c r="G18" s="61">
        <v>0</v>
      </c>
      <c r="H18" s="72">
        <f t="shared" si="7"/>
        <v>0</v>
      </c>
      <c r="I18" s="73">
        <v>68677400</v>
      </c>
      <c r="J18" s="71">
        <f t="shared" si="8"/>
        <v>0.07061862906815938</v>
      </c>
      <c r="K18" s="73">
        <v>34012703</v>
      </c>
      <c r="L18" s="71">
        <f t="shared" si="9"/>
        <v>0.03497410293287853</v>
      </c>
      <c r="M18" s="73">
        <v>0</v>
      </c>
      <c r="N18" s="71">
        <f t="shared" si="10"/>
        <v>0</v>
      </c>
      <c r="O18" s="73"/>
      <c r="P18" s="71">
        <f aca="true" t="shared" si="11" ref="P18:P26">O18/B5</f>
        <v>0</v>
      </c>
      <c r="Q18" s="57"/>
      <c r="R18" s="62"/>
      <c r="S18" s="57"/>
      <c r="T18" s="62"/>
    </row>
    <row r="19" spans="1:20" s="56" customFormat="1" ht="15" customHeight="1">
      <c r="A19" s="120"/>
      <c r="B19" s="24"/>
      <c r="C19" s="57"/>
      <c r="D19" s="163">
        <v>2003</v>
      </c>
      <c r="E19" s="61">
        <v>0</v>
      </c>
      <c r="F19" s="72">
        <f t="shared" si="6"/>
        <v>0</v>
      </c>
      <c r="G19" s="61">
        <v>0</v>
      </c>
      <c r="H19" s="72">
        <f t="shared" si="7"/>
        <v>0</v>
      </c>
      <c r="I19" s="73">
        <v>83115265</v>
      </c>
      <c r="J19" s="71">
        <f t="shared" si="8"/>
        <v>0.0754512218778742</v>
      </c>
      <c r="K19" s="73">
        <v>41839050</v>
      </c>
      <c r="L19" s="71">
        <f t="shared" si="9"/>
        <v>0.03798107898361959</v>
      </c>
      <c r="M19" s="73">
        <v>0</v>
      </c>
      <c r="N19" s="71">
        <f t="shared" si="10"/>
        <v>0</v>
      </c>
      <c r="O19" s="73"/>
      <c r="P19" s="71">
        <f t="shared" si="11"/>
        <v>0</v>
      </c>
      <c r="Q19" s="57"/>
      <c r="R19" s="62"/>
      <c r="S19" s="57"/>
      <c r="T19" s="62"/>
    </row>
    <row r="20" spans="1:20" s="56" customFormat="1" ht="15" customHeight="1">
      <c r="A20" s="120"/>
      <c r="B20" s="24"/>
      <c r="C20" s="57"/>
      <c r="D20" s="163">
        <v>2004</v>
      </c>
      <c r="E20" s="61">
        <v>0</v>
      </c>
      <c r="F20" s="72">
        <f t="shared" si="6"/>
        <v>0</v>
      </c>
      <c r="G20" s="61">
        <v>127898</v>
      </c>
      <c r="H20" s="72">
        <f t="shared" si="7"/>
        <v>0.0001098776031387383</v>
      </c>
      <c r="I20" s="73">
        <v>79370114</v>
      </c>
      <c r="J20" s="71">
        <f t="shared" si="8"/>
        <v>0.06818713261480568</v>
      </c>
      <c r="K20" s="73">
        <v>52843926</v>
      </c>
      <c r="L20" s="71">
        <f t="shared" si="9"/>
        <v>0.045398395043869756</v>
      </c>
      <c r="M20" s="73">
        <v>4282879</v>
      </c>
      <c r="N20" s="71">
        <f t="shared" si="10"/>
        <v>0.0036794357930009566</v>
      </c>
      <c r="O20" s="73"/>
      <c r="P20" s="71">
        <f t="shared" si="11"/>
        <v>0</v>
      </c>
      <c r="Q20" s="57"/>
      <c r="R20" s="62"/>
      <c r="S20" s="57"/>
      <c r="T20" s="62"/>
    </row>
    <row r="21" spans="1:20" s="56" customFormat="1" ht="15" customHeight="1">
      <c r="A21" s="120"/>
      <c r="B21" s="24"/>
      <c r="C21" s="57"/>
      <c r="D21" s="163">
        <v>2005</v>
      </c>
      <c r="E21" s="61">
        <v>0</v>
      </c>
      <c r="F21" s="72">
        <f t="shared" si="6"/>
        <v>0</v>
      </c>
      <c r="G21" s="61">
        <v>0</v>
      </c>
      <c r="H21" s="72">
        <f t="shared" si="7"/>
        <v>0</v>
      </c>
      <c r="I21" s="73">
        <v>72253342</v>
      </c>
      <c r="J21" s="71">
        <f t="shared" si="8"/>
        <v>0.064022841215668</v>
      </c>
      <c r="K21" s="73">
        <v>50846923</v>
      </c>
      <c r="L21" s="71">
        <f t="shared" si="9"/>
        <v>0.04505486372567095</v>
      </c>
      <c r="M21" s="73">
        <v>0</v>
      </c>
      <c r="N21" s="71">
        <f t="shared" si="10"/>
        <v>0</v>
      </c>
      <c r="O21" s="73"/>
      <c r="P21" s="71">
        <f t="shared" si="11"/>
        <v>0</v>
      </c>
      <c r="Q21" s="57"/>
      <c r="R21" s="62"/>
      <c r="S21" s="57"/>
      <c r="T21" s="62"/>
    </row>
    <row r="22" spans="1:20" s="56" customFormat="1" ht="15" customHeight="1">
      <c r="A22" s="120"/>
      <c r="B22" s="24"/>
      <c r="C22" s="57"/>
      <c r="D22" s="163">
        <v>2006</v>
      </c>
      <c r="E22" s="61">
        <v>0</v>
      </c>
      <c r="F22" s="72">
        <f t="shared" si="6"/>
        <v>0</v>
      </c>
      <c r="G22" s="61">
        <v>0</v>
      </c>
      <c r="H22" s="72">
        <f t="shared" si="7"/>
        <v>0</v>
      </c>
      <c r="I22" s="73">
        <v>114054757</v>
      </c>
      <c r="J22" s="71">
        <f t="shared" si="8"/>
        <v>0.08967472659107882</v>
      </c>
      <c r="K22" s="73">
        <v>7427875</v>
      </c>
      <c r="L22" s="71">
        <f t="shared" si="9"/>
        <v>0.0058401129185493734</v>
      </c>
      <c r="M22" s="73">
        <v>4366290</v>
      </c>
      <c r="N22" s="71">
        <f t="shared" si="10"/>
        <v>0.003432963887401571</v>
      </c>
      <c r="O22" s="73">
        <v>0</v>
      </c>
      <c r="P22" s="71">
        <f t="shared" si="11"/>
        <v>0</v>
      </c>
      <c r="Q22" s="57"/>
      <c r="R22" s="62"/>
      <c r="S22" s="57"/>
      <c r="T22" s="62"/>
    </row>
    <row r="23" spans="1:20" s="56" customFormat="1" ht="15" customHeight="1">
      <c r="A23" s="120"/>
      <c r="B23" s="24"/>
      <c r="C23" s="57"/>
      <c r="D23" s="163">
        <v>2007</v>
      </c>
      <c r="E23" s="61"/>
      <c r="F23" s="72">
        <f t="shared" si="6"/>
        <v>0</v>
      </c>
      <c r="G23" s="61">
        <v>255171</v>
      </c>
      <c r="H23" s="72">
        <f t="shared" si="7"/>
        <v>0.00019273986482257625</v>
      </c>
      <c r="I23" s="73">
        <v>75023864</v>
      </c>
      <c r="J23" s="71">
        <f t="shared" si="8"/>
        <v>0.056668231914392096</v>
      </c>
      <c r="K23" s="73">
        <v>9865507</v>
      </c>
      <c r="L23" s="71">
        <f t="shared" si="9"/>
        <v>0.0074517734600960915</v>
      </c>
      <c r="M23" s="73">
        <v>342352</v>
      </c>
      <c r="N23" s="71">
        <f t="shared" si="10"/>
        <v>0.00025859082028027724</v>
      </c>
      <c r="O23" s="73">
        <v>0</v>
      </c>
      <c r="P23" s="71">
        <f t="shared" si="11"/>
        <v>0</v>
      </c>
      <c r="Q23" s="57"/>
      <c r="R23" s="62"/>
      <c r="S23" s="57"/>
      <c r="T23" s="62"/>
    </row>
    <row r="24" spans="1:20" s="56" customFormat="1" ht="15" customHeight="1">
      <c r="A24" s="120"/>
      <c r="B24" s="24"/>
      <c r="C24" s="57"/>
      <c r="D24" s="163">
        <v>2008</v>
      </c>
      <c r="E24" s="61">
        <v>0</v>
      </c>
      <c r="F24" s="72">
        <f t="shared" si="6"/>
        <v>0</v>
      </c>
      <c r="G24" s="61">
        <v>0</v>
      </c>
      <c r="H24" s="72">
        <f t="shared" si="7"/>
        <v>0</v>
      </c>
      <c r="I24" s="73">
        <v>80102612</v>
      </c>
      <c r="J24" s="71">
        <f t="shared" si="8"/>
        <v>0.05980833609345528</v>
      </c>
      <c r="K24" s="73">
        <v>44767195</v>
      </c>
      <c r="L24" s="71">
        <f t="shared" si="9"/>
        <v>0.033425270133778544</v>
      </c>
      <c r="M24" s="73">
        <v>477041</v>
      </c>
      <c r="N24" s="71">
        <f t="shared" si="10"/>
        <v>0.0003561810001696075</v>
      </c>
      <c r="O24" s="73">
        <v>0</v>
      </c>
      <c r="P24" s="71">
        <f t="shared" si="11"/>
        <v>0</v>
      </c>
      <c r="Q24" s="57"/>
      <c r="R24" s="62"/>
      <c r="S24" s="57"/>
      <c r="T24" s="62"/>
    </row>
    <row r="25" spans="1:20" s="56" customFormat="1" ht="15" customHeight="1">
      <c r="A25" s="120"/>
      <c r="B25" s="24"/>
      <c r="C25" s="57"/>
      <c r="D25" s="163">
        <v>2009</v>
      </c>
      <c r="E25" s="61">
        <v>0</v>
      </c>
      <c r="F25" s="72">
        <f t="shared" si="6"/>
        <v>0</v>
      </c>
      <c r="G25" s="61">
        <v>0</v>
      </c>
      <c r="H25" s="72">
        <f t="shared" si="7"/>
        <v>0</v>
      </c>
      <c r="I25" s="73">
        <v>69371730</v>
      </c>
      <c r="J25" s="71">
        <f t="shared" si="8"/>
        <v>0.05315481511029133</v>
      </c>
      <c r="K25" s="73">
        <v>24601617</v>
      </c>
      <c r="L25" s="71">
        <f t="shared" si="9"/>
        <v>0.01885053757559744</v>
      </c>
      <c r="M25" s="73">
        <v>1452729</v>
      </c>
      <c r="N25" s="71">
        <f t="shared" si="10"/>
        <v>0.0011131269380244434</v>
      </c>
      <c r="O25" s="73">
        <v>27733000</v>
      </c>
      <c r="P25" s="71">
        <f t="shared" si="11"/>
        <v>0.021249902337071736</v>
      </c>
      <c r="Q25" s="57"/>
      <c r="R25" s="62"/>
      <c r="S25" s="57"/>
      <c r="T25" s="62"/>
    </row>
    <row r="26" spans="1:20" s="56" customFormat="1" ht="15" customHeight="1">
      <c r="A26" s="120"/>
      <c r="B26" s="24"/>
      <c r="C26" s="57"/>
      <c r="D26" s="163">
        <v>2010</v>
      </c>
      <c r="E26" s="61">
        <v>0</v>
      </c>
      <c r="F26" s="72">
        <f t="shared" si="6"/>
        <v>0</v>
      </c>
      <c r="G26" s="61">
        <v>0</v>
      </c>
      <c r="H26" s="72">
        <f t="shared" si="7"/>
        <v>0</v>
      </c>
      <c r="I26" s="73">
        <v>104439000</v>
      </c>
      <c r="J26" s="71">
        <f t="shared" si="8"/>
        <v>0.07519049785743906</v>
      </c>
      <c r="K26" s="73">
        <v>2000</v>
      </c>
      <c r="L26" s="71">
        <f t="shared" si="9"/>
        <v>1.4398931023360825E-06</v>
      </c>
      <c r="M26" s="73">
        <v>3187000</v>
      </c>
      <c r="N26" s="71">
        <f t="shared" si="10"/>
        <v>0.0022944696585725476</v>
      </c>
      <c r="O26" s="73">
        <v>0</v>
      </c>
      <c r="P26" s="71">
        <f t="shared" si="11"/>
        <v>0</v>
      </c>
      <c r="Q26" s="57"/>
      <c r="R26" s="62"/>
      <c r="S26" s="57"/>
      <c r="T26" s="62"/>
    </row>
    <row r="27" s="56" customFormat="1" ht="15" customHeight="1">
      <c r="A27" s="178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935758968</v>
      </c>
      <c r="C30" s="22">
        <v>8067244</v>
      </c>
      <c r="D30" s="71">
        <f aca="true" t="shared" si="12" ref="D30:D39">C30/B30</f>
        <v>0.008621070463521329</v>
      </c>
      <c r="E30" s="24">
        <v>599080218</v>
      </c>
      <c r="F30" s="60">
        <f aca="true" t="shared" si="13" ref="F30:F39">E30/B30</f>
        <v>0.6402078296726513</v>
      </c>
      <c r="G30" s="24">
        <v>247311391</v>
      </c>
      <c r="H30" s="60">
        <f aca="true" t="shared" si="14" ref="H30:H39">G30/B30</f>
        <v>0.26428962954913404</v>
      </c>
      <c r="I30" s="24">
        <v>44227700</v>
      </c>
      <c r="J30" s="71">
        <f aca="true" t="shared" si="15" ref="J30:J39">I30/B30</f>
        <v>0.04726398732200021</v>
      </c>
      <c r="K30" s="24">
        <v>9376770</v>
      </c>
      <c r="L30" s="71">
        <f aca="true" t="shared" si="16" ref="L30:L39">K30/B30</f>
        <v>0.010020497073130909</v>
      </c>
      <c r="M30" s="24">
        <v>2416215</v>
      </c>
      <c r="N30" s="71">
        <f aca="true" t="shared" si="17" ref="N30:N39">M30/B30</f>
        <v>0.002582091203639953</v>
      </c>
      <c r="O30" s="24"/>
      <c r="P30" s="71"/>
    </row>
    <row r="31" spans="1:16" s="105" customFormat="1" ht="15" customHeight="1">
      <c r="A31" s="149" t="s">
        <v>10</v>
      </c>
      <c r="B31" s="73">
        <v>930672041</v>
      </c>
      <c r="C31" s="88">
        <v>10444002</v>
      </c>
      <c r="D31" s="71">
        <f t="shared" si="12"/>
        <v>0.011222000382409683</v>
      </c>
      <c r="E31" s="73">
        <v>569399171</v>
      </c>
      <c r="F31" s="60">
        <f t="shared" si="13"/>
        <v>0.6118150604247066</v>
      </c>
      <c r="G31" s="73">
        <v>289697397</v>
      </c>
      <c r="H31" s="60">
        <f t="shared" si="14"/>
        <v>0.3112776404980667</v>
      </c>
      <c r="I31" s="73">
        <v>47385889</v>
      </c>
      <c r="J31" s="71">
        <f t="shared" si="15"/>
        <v>0.050915775818390574</v>
      </c>
      <c r="K31" s="73">
        <v>10349098</v>
      </c>
      <c r="L31" s="71">
        <f t="shared" si="16"/>
        <v>0.011120026759243755</v>
      </c>
      <c r="M31" s="73">
        <v>2442509</v>
      </c>
      <c r="N31" s="71">
        <f t="shared" si="17"/>
        <v>0.0026244572657147225</v>
      </c>
      <c r="O31" s="73"/>
      <c r="P31" s="71"/>
    </row>
    <row r="32" spans="1:16" s="105" customFormat="1" ht="15" customHeight="1">
      <c r="A32" s="149" t="s">
        <v>11</v>
      </c>
      <c r="B32" s="73">
        <v>1048732304</v>
      </c>
      <c r="C32" s="88">
        <v>9695507</v>
      </c>
      <c r="D32" s="71">
        <f t="shared" si="12"/>
        <v>0.00924497792527234</v>
      </c>
      <c r="E32" s="73">
        <v>659889161</v>
      </c>
      <c r="F32" s="60">
        <f t="shared" si="13"/>
        <v>0.6292255502029429</v>
      </c>
      <c r="G32" s="73">
        <v>273712785</v>
      </c>
      <c r="H32" s="80">
        <f t="shared" si="14"/>
        <v>0.26099394855677105</v>
      </c>
      <c r="I32" s="81">
        <v>58207604</v>
      </c>
      <c r="J32" s="71">
        <f t="shared" si="15"/>
        <v>0.0555028235308369</v>
      </c>
      <c r="K32" s="73">
        <v>22769663</v>
      </c>
      <c r="L32" s="71">
        <f t="shared" si="16"/>
        <v>0.021711606396745457</v>
      </c>
      <c r="M32" s="73">
        <v>2825363</v>
      </c>
      <c r="N32" s="71">
        <f t="shared" si="17"/>
        <v>0.0026940745404939867</v>
      </c>
      <c r="O32" s="73"/>
      <c r="P32" s="71"/>
    </row>
    <row r="33" spans="1:16" s="105" customFormat="1" ht="15" customHeight="1">
      <c r="A33" s="149" t="s">
        <v>41</v>
      </c>
      <c r="B33" s="73">
        <v>1113157354</v>
      </c>
      <c r="C33" s="88">
        <v>9735160</v>
      </c>
      <c r="D33" s="71">
        <f t="shared" si="12"/>
        <v>0.008745538054451914</v>
      </c>
      <c r="E33" s="73">
        <v>736726301</v>
      </c>
      <c r="F33" s="80">
        <f t="shared" si="13"/>
        <v>0.6618348235787697</v>
      </c>
      <c r="G33" s="81">
        <v>245689539</v>
      </c>
      <c r="H33" s="80">
        <f t="shared" si="14"/>
        <v>0.2207141138825913</v>
      </c>
      <c r="I33" s="81">
        <v>65683496</v>
      </c>
      <c r="J33" s="71">
        <f t="shared" si="15"/>
        <v>0.05900647897080685</v>
      </c>
      <c r="K33" s="73">
        <v>22189323</v>
      </c>
      <c r="L33" s="71">
        <f t="shared" si="16"/>
        <v>0.019933680463292344</v>
      </c>
      <c r="M33" s="73">
        <v>2437860</v>
      </c>
      <c r="N33" s="71">
        <f t="shared" si="17"/>
        <v>0.0021900407801644906</v>
      </c>
      <c r="O33" s="73"/>
      <c r="P33" s="71"/>
    </row>
    <row r="34" spans="1:16" s="105" customFormat="1" ht="15" customHeight="1">
      <c r="A34" s="149" t="s">
        <v>45</v>
      </c>
      <c r="B34" s="73">
        <v>1121127819</v>
      </c>
      <c r="C34" s="88">
        <v>9169701</v>
      </c>
      <c r="D34" s="71">
        <f t="shared" si="12"/>
        <v>0.008178996939152751</v>
      </c>
      <c r="E34" s="73">
        <v>751268973</v>
      </c>
      <c r="F34" s="80">
        <f t="shared" si="13"/>
        <v>0.6701010895172516</v>
      </c>
      <c r="G34" s="81">
        <v>230145680</v>
      </c>
      <c r="H34" s="80">
        <f t="shared" si="14"/>
        <v>0.20528050067054843</v>
      </c>
      <c r="I34" s="81">
        <v>72612655</v>
      </c>
      <c r="J34" s="71">
        <f t="shared" si="15"/>
        <v>0.06476750801239373</v>
      </c>
      <c r="K34" s="73">
        <v>23246856</v>
      </c>
      <c r="L34" s="71">
        <f t="shared" si="16"/>
        <v>0.020735241429237963</v>
      </c>
      <c r="M34" s="73">
        <v>2561845</v>
      </c>
      <c r="N34" s="71">
        <f t="shared" si="17"/>
        <v>0.002285060593969616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1266115145</v>
      </c>
      <c r="C35" s="88">
        <v>9944659</v>
      </c>
      <c r="D35" s="71">
        <f t="shared" si="12"/>
        <v>0.007854466506677794</v>
      </c>
      <c r="E35" s="73">
        <v>867820293</v>
      </c>
      <c r="F35" s="80">
        <f t="shared" si="13"/>
        <v>0.6854197238119286</v>
      </c>
      <c r="G35" s="81">
        <v>226122599</v>
      </c>
      <c r="H35" s="80">
        <f t="shared" si="14"/>
        <v>0.17859560395670016</v>
      </c>
      <c r="I35" s="81">
        <v>74187582</v>
      </c>
      <c r="J35" s="71">
        <f t="shared" si="15"/>
        <v>0.058594656491531026</v>
      </c>
      <c r="K35" s="73">
        <v>78341259</v>
      </c>
      <c r="L35" s="71">
        <f t="shared" si="16"/>
        <v>0.061875303608345984</v>
      </c>
      <c r="M35" s="73">
        <v>2993738</v>
      </c>
      <c r="N35" s="71">
        <f t="shared" si="17"/>
        <v>0.00236450690272724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1279146777</v>
      </c>
      <c r="C36" s="88">
        <v>9914350</v>
      </c>
      <c r="D36" s="71">
        <f t="shared" si="12"/>
        <v>0.007750752437693083</v>
      </c>
      <c r="E36" s="73">
        <v>846678466</v>
      </c>
      <c r="F36" s="80">
        <f t="shared" si="13"/>
        <v>0.6619087670186891</v>
      </c>
      <c r="G36" s="81">
        <v>214316033</v>
      </c>
      <c r="H36" s="80">
        <f t="shared" si="14"/>
        <v>0.1675460837282788</v>
      </c>
      <c r="I36" s="81">
        <v>71063794</v>
      </c>
      <c r="J36" s="71">
        <f t="shared" si="15"/>
        <v>0.05555562135462426</v>
      </c>
      <c r="K36" s="73">
        <v>127828814</v>
      </c>
      <c r="L36" s="71">
        <f t="shared" si="16"/>
        <v>0.0999328742396542</v>
      </c>
      <c r="M36" s="73">
        <v>2970927</v>
      </c>
      <c r="N36" s="71">
        <f t="shared" si="17"/>
        <v>0.002322584908487011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1301814290</v>
      </c>
      <c r="C37" s="88">
        <v>12502939</v>
      </c>
      <c r="D37" s="71">
        <f t="shared" si="12"/>
        <v>0.009604241631116218</v>
      </c>
      <c r="E37" s="73">
        <v>857266797</v>
      </c>
      <c r="F37" s="80">
        <f t="shared" si="13"/>
        <v>0.6585169663485565</v>
      </c>
      <c r="G37" s="81">
        <v>20740027</v>
      </c>
      <c r="H37" s="80">
        <f t="shared" si="14"/>
        <v>0.015931632614049736</v>
      </c>
      <c r="I37" s="81">
        <v>62666471</v>
      </c>
      <c r="J37" s="71">
        <f t="shared" si="15"/>
        <v>0.04813779621362122</v>
      </c>
      <c r="K37" s="73">
        <v>147270664</v>
      </c>
      <c r="L37" s="71">
        <f t="shared" si="16"/>
        <v>0.11312724490065322</v>
      </c>
      <c r="M37" s="73">
        <v>5916714</v>
      </c>
      <c r="N37" s="71">
        <f t="shared" si="17"/>
        <v>0.004544975458826773</v>
      </c>
      <c r="O37" s="73">
        <v>205073</v>
      </c>
      <c r="P37" s="71">
        <f>O37/B37</f>
        <v>0.0001575286133938505</v>
      </c>
    </row>
    <row r="38" spans="1:16" s="105" customFormat="1" ht="15" customHeight="1">
      <c r="A38" s="149" t="s">
        <v>80</v>
      </c>
      <c r="B38" s="73">
        <f>C38+E38+G38+I38+K38+M38+O38+G51+I51+K51+M51+O51</f>
        <v>1282855541</v>
      </c>
      <c r="C38" s="88">
        <v>9357357</v>
      </c>
      <c r="D38" s="71">
        <f t="shared" si="12"/>
        <v>0.007294162671430516</v>
      </c>
      <c r="E38" s="73">
        <v>823717551</v>
      </c>
      <c r="F38" s="80">
        <f t="shared" si="13"/>
        <v>0.6420968882886869</v>
      </c>
      <c r="G38" s="81">
        <v>18088476</v>
      </c>
      <c r="H38" s="80">
        <f t="shared" si="14"/>
        <v>0.014100165935986708</v>
      </c>
      <c r="I38" s="81">
        <v>60545727</v>
      </c>
      <c r="J38" s="71">
        <f t="shared" si="15"/>
        <v>0.047196059934233855</v>
      </c>
      <c r="K38" s="73">
        <v>163942967</v>
      </c>
      <c r="L38" s="71">
        <f t="shared" si="16"/>
        <v>0.1277953454308695</v>
      </c>
      <c r="M38" s="73">
        <v>8898907</v>
      </c>
      <c r="N38" s="71">
        <f t="shared" si="17"/>
        <v>0.006936795855489079</v>
      </c>
      <c r="O38" s="73">
        <v>490734</v>
      </c>
      <c r="P38" s="71">
        <f>O38/B38</f>
        <v>0.00038253254892399457</v>
      </c>
    </row>
    <row r="39" spans="1:17" s="105" customFormat="1" ht="15" customHeight="1">
      <c r="A39" s="149" t="s">
        <v>79</v>
      </c>
      <c r="B39" s="73">
        <f>C39+E39+G39+I39+K39+M39+O39+G52+I52+K52+M52+O52</f>
        <v>1388992000</v>
      </c>
      <c r="C39" s="88">
        <v>12983000</v>
      </c>
      <c r="D39" s="71">
        <f t="shared" si="12"/>
        <v>0.00934706607381468</v>
      </c>
      <c r="E39" s="73">
        <v>897282000</v>
      </c>
      <c r="F39" s="80">
        <f t="shared" si="13"/>
        <v>0.6459950813251624</v>
      </c>
      <c r="G39" s="81">
        <v>2696000</v>
      </c>
      <c r="H39" s="80">
        <f t="shared" si="14"/>
        <v>0.0019409759019490393</v>
      </c>
      <c r="I39" s="81">
        <v>69414000</v>
      </c>
      <c r="J39" s="71">
        <f t="shared" si="15"/>
        <v>0.04997436990277842</v>
      </c>
      <c r="K39" s="73">
        <v>197486000</v>
      </c>
      <c r="L39" s="71">
        <f t="shared" si="16"/>
        <v>0.1421793646039718</v>
      </c>
      <c r="M39" s="73">
        <v>13487000</v>
      </c>
      <c r="N39" s="71">
        <f t="shared" si="17"/>
        <v>0.009709919135603373</v>
      </c>
      <c r="O39" s="73">
        <v>307000</v>
      </c>
      <c r="P39" s="71">
        <f>O39/B39</f>
        <v>0.00022102359120858866</v>
      </c>
      <c r="Q39" s="44"/>
    </row>
    <row r="40" spans="1:17" s="105" customFormat="1" ht="15" customHeight="1">
      <c r="A40" s="153"/>
      <c r="N40" s="44"/>
      <c r="O40" s="44"/>
      <c r="Q40" s="44"/>
    </row>
    <row r="41" spans="1:17" s="105" customFormat="1" ht="15" customHeight="1" thickBot="1">
      <c r="A41" s="153"/>
      <c r="E41" s="44"/>
      <c r="G41" s="34"/>
      <c r="H41" s="5"/>
      <c r="I41" s="5"/>
      <c r="J41" s="5"/>
      <c r="K41" s="5"/>
      <c r="L41" s="5"/>
      <c r="M41" s="5"/>
      <c r="N41" s="5"/>
      <c r="O41" s="5"/>
      <c r="P41" s="28"/>
      <c r="Q41" s="44"/>
    </row>
    <row r="42" spans="1:17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30</v>
      </c>
      <c r="J42" s="109" t="s">
        <v>2</v>
      </c>
      <c r="K42" s="96" t="s">
        <v>19</v>
      </c>
      <c r="L42" s="109" t="s">
        <v>2</v>
      </c>
      <c r="M42" s="96" t="s">
        <v>26</v>
      </c>
      <c r="N42" s="102" t="s">
        <v>2</v>
      </c>
      <c r="O42" s="96" t="s">
        <v>34</v>
      </c>
      <c r="P42" s="109" t="s">
        <v>2</v>
      </c>
      <c r="Q42" s="181"/>
    </row>
    <row r="43" spans="1:17" s="105" customFormat="1" ht="15" customHeight="1" thickTop="1">
      <c r="A43" s="65" t="s">
        <v>23</v>
      </c>
      <c r="B43" s="103">
        <f aca="true" t="shared" si="18" ref="B43:B52">B4-B30</f>
        <v>34012703</v>
      </c>
      <c r="C43" s="71">
        <f aca="true" t="shared" si="19" ref="C43:C52">B43/B30</f>
        <v>0.036347717909340944</v>
      </c>
      <c r="D43" s="105">
        <v>2001</v>
      </c>
      <c r="E43" s="61">
        <v>42898020</v>
      </c>
      <c r="F43" s="105">
        <v>2001</v>
      </c>
      <c r="G43" s="83"/>
      <c r="H43" s="74"/>
      <c r="I43" s="83">
        <v>0</v>
      </c>
      <c r="J43" s="74">
        <f aca="true" t="shared" si="20" ref="J43:J52">I43/B30</f>
        <v>0</v>
      </c>
      <c r="K43" s="83">
        <v>0</v>
      </c>
      <c r="L43" s="74">
        <f aca="true" t="shared" si="21" ref="L43:L52">K43/B30</f>
        <v>0</v>
      </c>
      <c r="M43" s="84">
        <v>25279429</v>
      </c>
      <c r="N43" s="74">
        <f aca="true" t="shared" si="22" ref="N43:N52">M43/B30</f>
        <v>0.02701489364727093</v>
      </c>
      <c r="O43" s="84">
        <v>0</v>
      </c>
      <c r="P43" s="71">
        <f aca="true" t="shared" si="23" ref="P43:P52">O43/B30</f>
        <v>0</v>
      </c>
      <c r="Q43" s="44"/>
    </row>
    <row r="44" spans="1:17" s="105" customFormat="1" ht="15" customHeight="1">
      <c r="A44" s="65" t="s">
        <v>21</v>
      </c>
      <c r="B44" s="103">
        <f t="shared" si="18"/>
        <v>41839050</v>
      </c>
      <c r="C44" s="71">
        <f t="shared" si="19"/>
        <v>0.04495573967715229</v>
      </c>
      <c r="D44" s="105">
        <v>2002</v>
      </c>
      <c r="E44" s="61">
        <v>42949738</v>
      </c>
      <c r="F44" s="105">
        <v>2002</v>
      </c>
      <c r="G44" s="81"/>
      <c r="H44" s="74"/>
      <c r="I44" s="81">
        <v>0</v>
      </c>
      <c r="J44" s="74">
        <f t="shared" si="20"/>
        <v>0</v>
      </c>
      <c r="K44" s="81">
        <v>0</v>
      </c>
      <c r="L44" s="74">
        <f t="shared" si="21"/>
        <v>0</v>
      </c>
      <c r="M44" s="61">
        <v>953975</v>
      </c>
      <c r="N44" s="74">
        <f t="shared" si="22"/>
        <v>0.001025038851467979</v>
      </c>
      <c r="O44" s="61">
        <v>0</v>
      </c>
      <c r="P44" s="71">
        <f t="shared" si="23"/>
        <v>0</v>
      </c>
      <c r="Q44" s="44"/>
    </row>
    <row r="45" spans="1:17" s="105" customFormat="1" ht="15" customHeight="1">
      <c r="A45" s="65" t="s">
        <v>22</v>
      </c>
      <c r="B45" s="103">
        <f t="shared" si="18"/>
        <v>52843826</v>
      </c>
      <c r="C45" s="71">
        <f t="shared" si="19"/>
        <v>0.050388288601816544</v>
      </c>
      <c r="D45" s="105">
        <v>2003</v>
      </c>
      <c r="E45" s="61">
        <v>64027666</v>
      </c>
      <c r="F45" s="105">
        <v>2003</v>
      </c>
      <c r="G45" s="81"/>
      <c r="H45" s="74"/>
      <c r="I45" s="81">
        <v>0</v>
      </c>
      <c r="J45" s="74">
        <f t="shared" si="20"/>
        <v>0</v>
      </c>
      <c r="K45" s="81">
        <v>0</v>
      </c>
      <c r="L45" s="74">
        <f t="shared" si="21"/>
        <v>0</v>
      </c>
      <c r="M45" s="61">
        <v>21632221</v>
      </c>
      <c r="N45" s="74">
        <f t="shared" si="22"/>
        <v>0.02062701884693732</v>
      </c>
      <c r="O45" s="61">
        <v>0</v>
      </c>
      <c r="P45" s="71">
        <f t="shared" si="23"/>
        <v>0</v>
      </c>
      <c r="Q45" s="44"/>
    </row>
    <row r="46" spans="1:17" s="105" customFormat="1" ht="15" customHeight="1">
      <c r="A46" s="65" t="s">
        <v>29</v>
      </c>
      <c r="B46" s="103">
        <f t="shared" si="18"/>
        <v>50846923</v>
      </c>
      <c r="C46" s="71">
        <f t="shared" si="19"/>
        <v>0.04567810904477032</v>
      </c>
      <c r="D46" s="105">
        <v>2004</v>
      </c>
      <c r="E46" s="61">
        <v>94155564</v>
      </c>
      <c r="F46" s="105">
        <v>2004</v>
      </c>
      <c r="G46" s="81"/>
      <c r="H46" s="74"/>
      <c r="I46" s="81">
        <v>30127898</v>
      </c>
      <c r="J46" s="74">
        <f t="shared" si="20"/>
        <v>0.02706526430584045</v>
      </c>
      <c r="K46" s="81">
        <v>31287</v>
      </c>
      <c r="L46" s="74">
        <f t="shared" si="21"/>
        <v>2.8106538475961054E-05</v>
      </c>
      <c r="M46" s="61">
        <v>536490</v>
      </c>
      <c r="N46" s="74">
        <f t="shared" si="22"/>
        <v>0.00048195342560706833</v>
      </c>
      <c r="O46" s="61">
        <v>0</v>
      </c>
      <c r="P46" s="71">
        <f t="shared" si="23"/>
        <v>0</v>
      </c>
      <c r="Q46" s="44"/>
    </row>
    <row r="47" spans="1:17" s="105" customFormat="1" ht="15" customHeight="1">
      <c r="A47" s="65" t="s">
        <v>42</v>
      </c>
      <c r="B47" s="103">
        <f t="shared" si="18"/>
        <v>7427875</v>
      </c>
      <c r="C47" s="71">
        <f t="shared" si="19"/>
        <v>0.006625359637070963</v>
      </c>
      <c r="D47" s="105">
        <v>2005</v>
      </c>
      <c r="E47" s="61">
        <v>94723026</v>
      </c>
      <c r="F47" s="105">
        <v>2005</v>
      </c>
      <c r="G47" s="81"/>
      <c r="H47" s="74"/>
      <c r="I47" s="81">
        <v>25359537</v>
      </c>
      <c r="J47" s="74">
        <f t="shared" si="20"/>
        <v>0.022619666170285265</v>
      </c>
      <c r="K47" s="81">
        <v>348521</v>
      </c>
      <c r="L47" s="74">
        <f t="shared" si="21"/>
        <v>0.0003108664276218446</v>
      </c>
      <c r="M47" s="61">
        <v>6415711</v>
      </c>
      <c r="N47" s="74">
        <f t="shared" si="22"/>
        <v>0.0057225508914073245</v>
      </c>
      <c r="O47" s="61">
        <v>0</v>
      </c>
      <c r="P47" s="71">
        <f t="shared" si="23"/>
        <v>0</v>
      </c>
      <c r="Q47" s="44"/>
    </row>
    <row r="48" spans="1:17" s="105" customFormat="1" ht="15" customHeight="1">
      <c r="A48" s="65" t="s">
        <v>46</v>
      </c>
      <c r="B48" s="103">
        <f t="shared" si="18"/>
        <v>5756667</v>
      </c>
      <c r="C48" s="71">
        <f t="shared" si="19"/>
        <v>0.0045467167996004025</v>
      </c>
      <c r="D48" s="105">
        <v>2006</v>
      </c>
      <c r="E48" s="61">
        <v>81466254</v>
      </c>
      <c r="F48" s="105">
        <v>2006</v>
      </c>
      <c r="G48" s="81"/>
      <c r="H48" s="74"/>
      <c r="I48" s="81">
        <v>4733153</v>
      </c>
      <c r="J48" s="74">
        <f t="shared" si="20"/>
        <v>0.003738327448883016</v>
      </c>
      <c r="K48" s="81">
        <v>1008803</v>
      </c>
      <c r="L48" s="74">
        <f t="shared" si="21"/>
        <v>0.0007967703442959763</v>
      </c>
      <c r="M48" s="61">
        <v>963059</v>
      </c>
      <c r="N48" s="74">
        <f t="shared" si="22"/>
        <v>0.0007606409289101426</v>
      </c>
      <c r="O48" s="61">
        <v>0</v>
      </c>
      <c r="P48" s="71">
        <f t="shared" si="23"/>
        <v>0</v>
      </c>
      <c r="Q48" s="44"/>
    </row>
    <row r="49" spans="1:17" s="105" customFormat="1" ht="15" customHeight="1">
      <c r="A49" s="65" t="s">
        <v>49</v>
      </c>
      <c r="B49" s="103">
        <f t="shared" si="18"/>
        <v>44767195</v>
      </c>
      <c r="C49" s="71">
        <f t="shared" si="19"/>
        <v>0.03499769987693914</v>
      </c>
      <c r="D49" s="105">
        <v>2007</v>
      </c>
      <c r="E49" s="61">
        <v>86321425</v>
      </c>
      <c r="F49" s="105">
        <v>2007</v>
      </c>
      <c r="G49" s="81"/>
      <c r="H49" s="74"/>
      <c r="I49" s="81">
        <v>4855171</v>
      </c>
      <c r="J49" s="74">
        <f t="shared" si="20"/>
        <v>0.003795632438199858</v>
      </c>
      <c r="K49" s="81">
        <v>547843</v>
      </c>
      <c r="L49" s="74">
        <f t="shared" si="21"/>
        <v>0.00042828783205385037</v>
      </c>
      <c r="M49" s="61">
        <v>971379</v>
      </c>
      <c r="N49" s="74">
        <f t="shared" si="22"/>
        <v>0.0007593960423198565</v>
      </c>
      <c r="O49" s="61">
        <v>0</v>
      </c>
      <c r="P49" s="71">
        <f t="shared" si="23"/>
        <v>0</v>
      </c>
      <c r="Q49" s="44"/>
    </row>
    <row r="50" spans="1:17" s="105" customFormat="1" ht="15" customHeight="1">
      <c r="A50" s="65" t="s">
        <v>51</v>
      </c>
      <c r="B50" s="103">
        <f t="shared" si="18"/>
        <v>37507571</v>
      </c>
      <c r="C50" s="71">
        <f t="shared" si="19"/>
        <v>0.02881176776758227</v>
      </c>
      <c r="D50" s="105">
        <v>2008</v>
      </c>
      <c r="E50" s="61">
        <v>77641596</v>
      </c>
      <c r="F50" s="105">
        <v>2008</v>
      </c>
      <c r="G50" s="81">
        <v>152300349</v>
      </c>
      <c r="H50" s="74">
        <f>G50/B37</f>
        <v>0.1169908412973405</v>
      </c>
      <c r="I50" s="81">
        <v>3338171</v>
      </c>
      <c r="J50" s="74">
        <f t="shared" si="20"/>
        <v>0.002564245165875388</v>
      </c>
      <c r="K50" s="81">
        <v>431597</v>
      </c>
      <c r="L50" s="74">
        <f t="shared" si="21"/>
        <v>0.00033153499951210397</v>
      </c>
      <c r="M50" s="61">
        <v>39175488</v>
      </c>
      <c r="N50" s="74">
        <f t="shared" si="22"/>
        <v>0.030092992757054463</v>
      </c>
      <c r="O50" s="61">
        <v>0</v>
      </c>
      <c r="P50" s="71">
        <f t="shared" si="23"/>
        <v>0</v>
      </c>
      <c r="Q50" s="44"/>
    </row>
    <row r="51" spans="1:17" s="105" customFormat="1" ht="15" customHeight="1">
      <c r="A51" s="65" t="s">
        <v>58</v>
      </c>
      <c r="B51" s="103">
        <f t="shared" si="18"/>
        <v>22232810</v>
      </c>
      <c r="C51" s="71">
        <f t="shared" si="19"/>
        <v>0.017330719858503537</v>
      </c>
      <c r="D51" s="105">
        <v>2009</v>
      </c>
      <c r="E51" s="61">
        <v>55917921</v>
      </c>
      <c r="F51" s="105">
        <v>2009</v>
      </c>
      <c r="G51" s="81">
        <v>172587406</v>
      </c>
      <c r="H51" s="74">
        <f>G51/B38</f>
        <v>0.13453378068232547</v>
      </c>
      <c r="I51" s="81">
        <v>6009325</v>
      </c>
      <c r="J51" s="74">
        <f t="shared" si="20"/>
        <v>0.004684334913746925</v>
      </c>
      <c r="K51" s="81">
        <v>255156</v>
      </c>
      <c r="L51" s="74">
        <f t="shared" si="21"/>
        <v>0.00019889690759810968</v>
      </c>
      <c r="M51" s="61">
        <v>18961935</v>
      </c>
      <c r="N51" s="74">
        <f t="shared" si="22"/>
        <v>0.014781036830708907</v>
      </c>
      <c r="O51" s="61">
        <v>0</v>
      </c>
      <c r="P51" s="71">
        <f t="shared" si="23"/>
        <v>0</v>
      </c>
      <c r="Q51" s="44"/>
    </row>
    <row r="52" spans="1:17" s="105" customFormat="1" ht="15" customHeight="1">
      <c r="A52" s="65" t="s">
        <v>60</v>
      </c>
      <c r="B52" s="103">
        <f t="shared" si="18"/>
        <v>0</v>
      </c>
      <c r="C52" s="71">
        <f t="shared" si="19"/>
        <v>0</v>
      </c>
      <c r="D52" s="105">
        <v>2010</v>
      </c>
      <c r="E52" s="61">
        <v>28979921</v>
      </c>
      <c r="F52" s="105">
        <v>2010</v>
      </c>
      <c r="G52" s="81">
        <v>168279000</v>
      </c>
      <c r="H52" s="74">
        <f>G52/B39</f>
        <v>0.12115188568400682</v>
      </c>
      <c r="I52" s="81">
        <v>167000</v>
      </c>
      <c r="J52" s="74">
        <f t="shared" si="20"/>
        <v>0.0001202310740450629</v>
      </c>
      <c r="K52" s="81">
        <v>1000000</v>
      </c>
      <c r="L52" s="74">
        <f t="shared" si="21"/>
        <v>0.0007199465511680413</v>
      </c>
      <c r="M52" s="61">
        <v>1201000</v>
      </c>
      <c r="N52" s="74">
        <f t="shared" si="22"/>
        <v>0.0008646558079528176</v>
      </c>
      <c r="O52" s="61">
        <v>24690000</v>
      </c>
      <c r="P52" s="71">
        <f t="shared" si="23"/>
        <v>0.01777548034833894</v>
      </c>
      <c r="Q52" s="44"/>
    </row>
    <row r="53" spans="1:17" s="105" customFormat="1" ht="15" customHeight="1">
      <c r="A53" s="153"/>
      <c r="Q53" s="44"/>
    </row>
    <row r="54" s="105" customFormat="1" ht="15" customHeight="1">
      <c r="A54" s="153"/>
    </row>
    <row r="55" s="105" customFormat="1" ht="15" customHeight="1">
      <c r="A55" s="153"/>
    </row>
    <row r="56" s="105" customFormat="1" ht="15" customHeight="1">
      <c r="A56" s="153"/>
    </row>
  </sheetData>
  <sheetProtection/>
  <printOptions/>
  <pageMargins left="0.99" right="0.31496062992125984" top="0.78" bottom="0.3937007874015748" header="0.5118110236220472" footer="0.1968503937007874"/>
  <pageSetup fitToHeight="1" fitToWidth="1" horizontalDpi="400" verticalDpi="400" orientation="landscape" paperSize="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F28">
      <selection activeCell="L52" sqref="L52"/>
    </sheetView>
  </sheetViews>
  <sheetFormatPr defaultColWidth="9.00390625" defaultRowHeight="13.5"/>
  <cols>
    <col min="1" max="1" width="17.875" style="178" customWidth="1"/>
    <col min="2" max="2" width="15.87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2.875" style="0" customWidth="1"/>
    <col min="16" max="16" width="7.375" style="0" customWidth="1"/>
    <col min="17" max="17" width="12.875" style="0" customWidth="1"/>
    <col min="18" max="18" width="7.375" style="0" customWidth="1"/>
    <col min="19" max="19" width="13.625" style="0" customWidth="1"/>
    <col min="20" max="20" width="7.625" style="0" customWidth="1"/>
  </cols>
  <sheetData>
    <row r="1" spans="2:7" ht="31.5" customHeight="1">
      <c r="B1" s="121" t="s">
        <v>126</v>
      </c>
      <c r="G1" t="s">
        <v>87</v>
      </c>
    </row>
    <row r="2" spans="1:16" s="105" customFormat="1" ht="18" thickBot="1">
      <c r="A2" s="50"/>
      <c r="B2" s="165" t="s">
        <v>0</v>
      </c>
      <c r="C2" s="3"/>
      <c r="D2" s="3"/>
      <c r="E2" s="3"/>
      <c r="F2" s="3"/>
      <c r="G2" s="3"/>
      <c r="H2" s="3"/>
      <c r="I2" s="5"/>
      <c r="J2" s="5"/>
      <c r="K2" s="8"/>
      <c r="L2" s="8"/>
      <c r="M2" s="5"/>
      <c r="N2" s="5"/>
      <c r="O2" s="8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185" t="s">
        <v>2</v>
      </c>
      <c r="O3" s="185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1169414075</v>
      </c>
      <c r="C4" s="22">
        <v>503709200</v>
      </c>
      <c r="D4" s="74">
        <f aca="true" t="shared" si="0" ref="D4:D9">C4/B4</f>
        <v>0.43073639249638757</v>
      </c>
      <c r="E4" s="75">
        <v>30400</v>
      </c>
      <c r="F4" s="80">
        <f aca="true" t="shared" si="1" ref="F4:F9">E4/B4</f>
        <v>2.5995924497488198E-05</v>
      </c>
      <c r="G4" s="24">
        <v>359872656</v>
      </c>
      <c r="H4" s="74">
        <f aca="true" t="shared" si="2" ref="H4:H9">G4/B4</f>
        <v>0.3077375787528468</v>
      </c>
      <c r="I4" s="24">
        <v>168012274</v>
      </c>
      <c r="J4" s="71">
        <f aca="true" t="shared" si="3" ref="J4:J9">I4/B4</f>
        <v>0.14367218386695063</v>
      </c>
      <c r="K4" s="24">
        <v>7011988</v>
      </c>
      <c r="L4" s="71">
        <f aca="true" t="shared" si="4" ref="L4:L9">K4/B4</f>
        <v>0.005996154954779384</v>
      </c>
      <c r="M4" s="24">
        <v>17275674</v>
      </c>
      <c r="N4" s="71">
        <f aca="true" t="shared" si="5" ref="N4:N9">M4/B4</f>
        <v>0.014772931478526971</v>
      </c>
      <c r="O4" s="69"/>
      <c r="P4" s="70"/>
    </row>
    <row r="5" spans="1:16" s="105" customFormat="1" ht="15" customHeight="1">
      <c r="A5" s="149" t="s">
        <v>10</v>
      </c>
      <c r="B5" s="13">
        <v>1212511998</v>
      </c>
      <c r="C5" s="88">
        <v>529829702</v>
      </c>
      <c r="D5" s="74">
        <f t="shared" si="0"/>
        <v>0.4369686261859159</v>
      </c>
      <c r="E5" s="18">
        <v>25300</v>
      </c>
      <c r="F5" s="80">
        <f t="shared" si="1"/>
        <v>2.0865772909242587E-05</v>
      </c>
      <c r="G5" s="81">
        <v>429727983</v>
      </c>
      <c r="H5" s="74">
        <f t="shared" si="2"/>
        <v>0.3544113243488086</v>
      </c>
      <c r="I5" s="81">
        <v>143948000</v>
      </c>
      <c r="J5" s="71">
        <f t="shared" si="3"/>
        <v>0.11871882524662655</v>
      </c>
      <c r="K5" s="73">
        <v>7351528</v>
      </c>
      <c r="L5" s="71">
        <f t="shared" si="4"/>
        <v>0.0060630558807880765</v>
      </c>
      <c r="M5" s="73">
        <v>17807936</v>
      </c>
      <c r="N5" s="71">
        <f t="shared" si="5"/>
        <v>0.014686812195981256</v>
      </c>
      <c r="O5" s="61"/>
      <c r="P5" s="72"/>
    </row>
    <row r="6" spans="1:16" s="105" customFormat="1" ht="15" customHeight="1">
      <c r="A6" s="149" t="s">
        <v>11</v>
      </c>
      <c r="B6" s="13">
        <v>1311884755</v>
      </c>
      <c r="C6" s="88">
        <v>554078844</v>
      </c>
      <c r="D6" s="74">
        <f t="shared" si="0"/>
        <v>0.42235329123860427</v>
      </c>
      <c r="E6" s="18">
        <v>27300</v>
      </c>
      <c r="F6" s="80">
        <f t="shared" si="1"/>
        <v>2.0809754740994762E-05</v>
      </c>
      <c r="G6" s="81">
        <v>397914796</v>
      </c>
      <c r="H6" s="74">
        <f t="shared" si="2"/>
        <v>0.30331535943490706</v>
      </c>
      <c r="I6" s="81">
        <v>195210981</v>
      </c>
      <c r="J6" s="71">
        <f t="shared" si="3"/>
        <v>0.14880192810838785</v>
      </c>
      <c r="K6" s="73">
        <v>12823920</v>
      </c>
      <c r="L6" s="71">
        <f t="shared" si="4"/>
        <v>0.00977518791275229</v>
      </c>
      <c r="M6" s="73">
        <v>16086175</v>
      </c>
      <c r="N6" s="71">
        <f t="shared" si="5"/>
        <v>0.012261881189403714</v>
      </c>
      <c r="O6" s="61"/>
      <c r="P6" s="72"/>
    </row>
    <row r="7" spans="1:16" s="105" customFormat="1" ht="15" customHeight="1">
      <c r="A7" s="149" t="s">
        <v>41</v>
      </c>
      <c r="B7" s="13">
        <v>1433106980</v>
      </c>
      <c r="C7" s="88">
        <v>569070642</v>
      </c>
      <c r="D7" s="74">
        <f t="shared" si="0"/>
        <v>0.3970887379252036</v>
      </c>
      <c r="E7" s="18">
        <v>23300</v>
      </c>
      <c r="F7" s="80">
        <f t="shared" si="1"/>
        <v>1.6258381492217698E-05</v>
      </c>
      <c r="G7" s="81">
        <v>470356590</v>
      </c>
      <c r="H7" s="74">
        <f t="shared" si="2"/>
        <v>0.32820759131324584</v>
      </c>
      <c r="I7" s="81">
        <v>175797477</v>
      </c>
      <c r="J7" s="71">
        <f t="shared" si="3"/>
        <v>0.12266877452512304</v>
      </c>
      <c r="K7" s="73">
        <v>12521962</v>
      </c>
      <c r="L7" s="71">
        <f t="shared" si="4"/>
        <v>0.008737632413178254</v>
      </c>
      <c r="M7" s="73">
        <v>27495183</v>
      </c>
      <c r="N7" s="71">
        <f t="shared" si="5"/>
        <v>0.019185715640014537</v>
      </c>
      <c r="O7" s="61"/>
      <c r="P7" s="72"/>
    </row>
    <row r="8" spans="1:16" s="105" customFormat="1" ht="15" customHeight="1">
      <c r="A8" s="149" t="s">
        <v>45</v>
      </c>
      <c r="B8" s="13">
        <v>1582151326</v>
      </c>
      <c r="C8" s="88">
        <v>590482621</v>
      </c>
      <c r="D8" s="74">
        <f t="shared" si="0"/>
        <v>0.37321500876459146</v>
      </c>
      <c r="E8" s="18">
        <v>39000</v>
      </c>
      <c r="F8" s="80">
        <f t="shared" si="1"/>
        <v>2.4649980920977973E-05</v>
      </c>
      <c r="G8" s="81">
        <v>464197553</v>
      </c>
      <c r="H8" s="74">
        <f t="shared" si="2"/>
        <v>0.2933964314106323</v>
      </c>
      <c r="I8" s="81">
        <v>219150860</v>
      </c>
      <c r="J8" s="71">
        <f t="shared" si="3"/>
        <v>0.13851447481579268</v>
      </c>
      <c r="K8" s="73">
        <v>88231961</v>
      </c>
      <c r="L8" s="71">
        <f t="shared" si="4"/>
        <v>0.05576708090437109</v>
      </c>
      <c r="M8" s="73">
        <v>31039089</v>
      </c>
      <c r="N8" s="71">
        <f t="shared" si="5"/>
        <v>0.0196182808116548</v>
      </c>
      <c r="O8" s="61"/>
      <c r="P8" s="72"/>
    </row>
    <row r="9" spans="1:16" s="105" customFormat="1" ht="15" customHeight="1">
      <c r="A9" s="149" t="s">
        <v>48</v>
      </c>
      <c r="B9" s="13">
        <f>C9+E9+G9+I9+K9+M9+O9+E22+G22+I22+K22+M22+O22</f>
        <v>1638955361</v>
      </c>
      <c r="C9" s="88">
        <v>600316077</v>
      </c>
      <c r="D9" s="74">
        <f t="shared" si="0"/>
        <v>0.3662796994261761</v>
      </c>
      <c r="E9" s="18">
        <v>27500</v>
      </c>
      <c r="F9" s="80">
        <f t="shared" si="1"/>
        <v>1.6778980474014266E-05</v>
      </c>
      <c r="G9" s="81">
        <v>403815560</v>
      </c>
      <c r="H9" s="74">
        <f t="shared" si="2"/>
        <v>0.24638594168520495</v>
      </c>
      <c r="I9" s="81">
        <v>243224490</v>
      </c>
      <c r="J9" s="71">
        <f t="shared" si="3"/>
        <v>0.1484021443095301</v>
      </c>
      <c r="K9" s="73">
        <v>85165752</v>
      </c>
      <c r="L9" s="71">
        <f t="shared" si="4"/>
        <v>0.05196343599500877</v>
      </c>
      <c r="M9" s="73">
        <v>84401337</v>
      </c>
      <c r="N9" s="71">
        <f t="shared" si="5"/>
        <v>0.05149703220013446</v>
      </c>
      <c r="O9" s="61"/>
      <c r="P9" s="72"/>
    </row>
    <row r="10" spans="1:16" s="105" customFormat="1" ht="15" customHeight="1">
      <c r="A10" s="149" t="s">
        <v>59</v>
      </c>
      <c r="B10" s="13">
        <f>C10+E10+G10+I10+K10+M10+O10+E23+G23+I23+K23+M23+O23</f>
        <v>1838572166</v>
      </c>
      <c r="C10" s="88">
        <v>592358303</v>
      </c>
      <c r="D10" s="74">
        <f>C10/B10</f>
        <v>0.32218387396168163</v>
      </c>
      <c r="E10" s="18">
        <v>31300</v>
      </c>
      <c r="F10" s="80">
        <f>E10/B10</f>
        <v>1.7024080195936133E-05</v>
      </c>
      <c r="G10" s="81">
        <v>441591411</v>
      </c>
      <c r="H10" s="74">
        <f>G10/B10</f>
        <v>0.24018171229075377</v>
      </c>
      <c r="I10" s="81">
        <v>328247680</v>
      </c>
      <c r="J10" s="71">
        <f>I10/B10</f>
        <v>0.17853402007827415</v>
      </c>
      <c r="K10" s="73">
        <v>76573691</v>
      </c>
      <c r="L10" s="71">
        <f>K10/B10</f>
        <v>0.04164845547868476</v>
      </c>
      <c r="M10" s="73">
        <v>170950724</v>
      </c>
      <c r="N10" s="71">
        <f>M10/B10</f>
        <v>0.09298015447058607</v>
      </c>
      <c r="O10" s="61"/>
      <c r="P10" s="72"/>
    </row>
    <row r="11" spans="1:16" s="105" customFormat="1" ht="15" customHeight="1">
      <c r="A11" s="149" t="s">
        <v>57</v>
      </c>
      <c r="B11" s="13">
        <f>C11+E11+G11+I11+K11+M11+O11+E24+G24+I24+K24+M24+O24</f>
        <v>1830893066</v>
      </c>
      <c r="C11" s="88">
        <v>482744475</v>
      </c>
      <c r="D11" s="74">
        <f>C11/B11</f>
        <v>0.2636661222682243</v>
      </c>
      <c r="E11" s="18">
        <v>34200</v>
      </c>
      <c r="F11" s="80">
        <f>E11/B11</f>
        <v>1.867940877329206E-05</v>
      </c>
      <c r="G11" s="81">
        <v>421358646</v>
      </c>
      <c r="H11" s="74">
        <f>G11/B11</f>
        <v>0.2301383154618381</v>
      </c>
      <c r="I11" s="81">
        <v>99134545</v>
      </c>
      <c r="J11" s="71">
        <f>I11/B11</f>
        <v>0.05414545876050633</v>
      </c>
      <c r="K11" s="73">
        <v>71148317</v>
      </c>
      <c r="L11" s="71">
        <f>K11/B11</f>
        <v>0.03885989756651358</v>
      </c>
      <c r="M11" s="73">
        <v>206794734</v>
      </c>
      <c r="N11" s="71">
        <f>M11/B11</f>
        <v>0.11294746691667246</v>
      </c>
      <c r="O11" s="61">
        <v>332000771</v>
      </c>
      <c r="P11" s="72">
        <f>O11/B11</f>
        <v>0.18133269340810318</v>
      </c>
    </row>
    <row r="12" spans="1:16" s="105" customFormat="1" ht="15" customHeight="1">
      <c r="A12" s="149" t="s">
        <v>80</v>
      </c>
      <c r="B12" s="13">
        <f>C12+E12+G12+I12+K12+M12+O12+E25+G25+I25+K25+M25+O25</f>
        <v>1836552739</v>
      </c>
      <c r="C12" s="88">
        <v>467271990</v>
      </c>
      <c r="D12" s="74">
        <f>C12/B12</f>
        <v>0.2544288438209669</v>
      </c>
      <c r="E12" s="18">
        <v>21800</v>
      </c>
      <c r="F12" s="80">
        <f>E12/B12</f>
        <v>1.1870064788811926E-05</v>
      </c>
      <c r="G12" s="81">
        <v>426422977</v>
      </c>
      <c r="H12" s="74">
        <f>G12/B12</f>
        <v>0.23218662222147055</v>
      </c>
      <c r="I12" s="81">
        <v>43300000</v>
      </c>
      <c r="J12" s="71">
        <f>I12/B12</f>
        <v>0.023576780062181488</v>
      </c>
      <c r="K12" s="73">
        <v>77107831</v>
      </c>
      <c r="L12" s="71">
        <f>K12/B12</f>
        <v>0.04198508943553948</v>
      </c>
      <c r="M12" s="73">
        <v>211770204</v>
      </c>
      <c r="N12" s="71">
        <f>M12/B12</f>
        <v>0.11530853402843663</v>
      </c>
      <c r="O12" s="61">
        <v>405307226</v>
      </c>
      <c r="P12" s="72">
        <f>O12/B12</f>
        <v>0.22068912990796502</v>
      </c>
    </row>
    <row r="13" spans="1:16" s="105" customFormat="1" ht="15" customHeight="1">
      <c r="A13" s="149" t="s">
        <v>79</v>
      </c>
      <c r="B13" s="13">
        <f>C13+E13+G13+I13+K13+M13+O13+E26+G26+I26+K26+M26+O26</f>
        <v>1873149000</v>
      </c>
      <c r="C13" s="88">
        <v>480478000</v>
      </c>
      <c r="D13" s="74">
        <f>C13/B13</f>
        <v>0.25650815818709566</v>
      </c>
      <c r="E13" s="18">
        <v>33000</v>
      </c>
      <c r="F13" s="80">
        <f>E13/B13</f>
        <v>1.761739188927309E-05</v>
      </c>
      <c r="G13" s="81">
        <v>436693000</v>
      </c>
      <c r="H13" s="74">
        <f>G13/B13</f>
        <v>0.23313308231219193</v>
      </c>
      <c r="I13" s="81">
        <v>21507000</v>
      </c>
      <c r="J13" s="71">
        <f>I13/B13</f>
        <v>0.011481734768563526</v>
      </c>
      <c r="K13" s="73">
        <v>67678000</v>
      </c>
      <c r="L13" s="71">
        <f>K13/B13</f>
        <v>0.036130601463097704</v>
      </c>
      <c r="M13" s="73">
        <v>217000000</v>
      </c>
      <c r="N13" s="71">
        <f>M13/B13</f>
        <v>0.11584769818097759</v>
      </c>
      <c r="O13" s="61">
        <v>504000000</v>
      </c>
      <c r="P13" s="72">
        <f>O13/B13</f>
        <v>0.2690656215816254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93"/>
      <c r="N14" s="138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53"/>
      <c r="E15" s="34"/>
      <c r="F15" s="8"/>
      <c r="G15" s="8"/>
      <c r="H15" s="5"/>
      <c r="I15" s="5"/>
      <c r="J15" s="5"/>
      <c r="K15" s="8"/>
      <c r="L15" s="8"/>
      <c r="M15" s="5"/>
      <c r="N15" s="5"/>
      <c r="O15" s="8"/>
      <c r="P15" s="28"/>
      <c r="S15" s="57"/>
      <c r="T15" s="62"/>
    </row>
    <row r="16" spans="5:20" s="190" customFormat="1" ht="15" customHeight="1" thickBot="1" thickTop="1">
      <c r="E16" s="185" t="s">
        <v>127</v>
      </c>
      <c r="F16" s="96" t="s">
        <v>2</v>
      </c>
      <c r="G16" s="185" t="s">
        <v>33</v>
      </c>
      <c r="H16" s="96" t="s">
        <v>2</v>
      </c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S16" s="182"/>
      <c r="T16" s="183"/>
    </row>
    <row r="17" spans="1:20" s="105" customFormat="1" ht="15" customHeight="1" thickTop="1">
      <c r="A17" s="153"/>
      <c r="D17" s="105">
        <v>2001</v>
      </c>
      <c r="E17" s="69"/>
      <c r="F17" s="70">
        <f>E17/B4</f>
        <v>0</v>
      </c>
      <c r="G17" s="69">
        <v>207170</v>
      </c>
      <c r="H17" s="70">
        <f aca="true" t="shared" si="6" ref="H17:H26">G17/B4</f>
        <v>0.00017715709467581019</v>
      </c>
      <c r="I17" s="69">
        <v>4670000</v>
      </c>
      <c r="J17" s="70">
        <f aca="true" t="shared" si="7" ref="J17:J26">I17/B4</f>
        <v>0.003993452875107562</v>
      </c>
      <c r="K17" s="24">
        <v>36377197</v>
      </c>
      <c r="L17" s="71">
        <f aca="true" t="shared" si="8" ref="L17:L26">K17/B4</f>
        <v>0.031107199560600467</v>
      </c>
      <c r="M17" s="24">
        <v>206682</v>
      </c>
      <c r="N17" s="71">
        <f aca="true" t="shared" si="9" ref="N17:N26">M17/B4</f>
        <v>0.00017673979167729789</v>
      </c>
      <c r="O17" s="24">
        <v>60834</v>
      </c>
      <c r="P17" s="71">
        <f aca="true" t="shared" si="10" ref="P17:P26">O17/B4</f>
        <v>5.202092338421701E-05</v>
      </c>
      <c r="S17" s="57"/>
      <c r="T17" s="62"/>
    </row>
    <row r="18" spans="1:20" s="105" customFormat="1" ht="15" customHeight="1">
      <c r="A18" s="153"/>
      <c r="D18" s="105">
        <v>2002</v>
      </c>
      <c r="E18" s="61"/>
      <c r="F18" s="72">
        <f aca="true" t="shared" si="11" ref="F18:F26">E18/B5</f>
        <v>0</v>
      </c>
      <c r="G18" s="61">
        <v>79350</v>
      </c>
      <c r="H18" s="72">
        <f t="shared" si="6"/>
        <v>6.544265139716993E-05</v>
      </c>
      <c r="I18" s="61">
        <v>0</v>
      </c>
      <c r="J18" s="72">
        <f t="shared" si="7"/>
        <v>0</v>
      </c>
      <c r="K18" s="73">
        <v>98455835</v>
      </c>
      <c r="L18" s="71">
        <f t="shared" si="8"/>
        <v>0.0811998851660023</v>
      </c>
      <c r="M18" s="73">
        <v>3623645</v>
      </c>
      <c r="N18" s="71">
        <f t="shared" si="9"/>
        <v>0.002988543623466891</v>
      </c>
      <c r="O18" s="73">
        <v>1662721</v>
      </c>
      <c r="P18" s="71">
        <f t="shared" si="10"/>
        <v>0.0013713027192659582</v>
      </c>
      <c r="S18" s="57"/>
      <c r="T18" s="62"/>
    </row>
    <row r="19" spans="1:20" s="105" customFormat="1" ht="15" customHeight="1">
      <c r="A19" s="153"/>
      <c r="D19" s="105">
        <v>2003</v>
      </c>
      <c r="E19" s="61"/>
      <c r="F19" s="72">
        <f t="shared" si="11"/>
        <v>0</v>
      </c>
      <c r="G19" s="61">
        <v>113728</v>
      </c>
      <c r="H19" s="72">
        <f t="shared" si="6"/>
        <v>8.669054165508615E-05</v>
      </c>
      <c r="I19" s="61">
        <v>0</v>
      </c>
      <c r="J19" s="72">
        <f t="shared" si="7"/>
        <v>0</v>
      </c>
      <c r="K19" s="73">
        <v>113985270</v>
      </c>
      <c r="L19" s="71">
        <f t="shared" si="8"/>
        <v>0.08688664882000248</v>
      </c>
      <c r="M19" s="73">
        <v>21647924</v>
      </c>
      <c r="N19" s="71">
        <f t="shared" si="9"/>
        <v>0.0165013915418203</v>
      </c>
      <c r="O19" s="73">
        <v>817</v>
      </c>
      <c r="P19" s="71">
        <f t="shared" si="10"/>
        <v>6.227681180729933E-07</v>
      </c>
      <c r="S19" s="57"/>
      <c r="T19" s="62"/>
    </row>
    <row r="20" spans="1:20" s="105" customFormat="1" ht="15" customHeight="1">
      <c r="A20" s="153"/>
      <c r="D20" s="105">
        <v>2004</v>
      </c>
      <c r="E20" s="61"/>
      <c r="F20" s="72">
        <f t="shared" si="11"/>
        <v>0</v>
      </c>
      <c r="G20" s="61">
        <v>113771</v>
      </c>
      <c r="H20" s="72">
        <f t="shared" si="6"/>
        <v>7.938765325112017E-05</v>
      </c>
      <c r="I20" s="61">
        <v>0</v>
      </c>
      <c r="J20" s="72">
        <f t="shared" si="7"/>
        <v>0</v>
      </c>
      <c r="K20" s="73">
        <v>119964642</v>
      </c>
      <c r="L20" s="71">
        <f t="shared" si="8"/>
        <v>0.08370948133962755</v>
      </c>
      <c r="M20" s="73">
        <v>42306675</v>
      </c>
      <c r="N20" s="71">
        <f t="shared" si="9"/>
        <v>0.02952094685911027</v>
      </c>
      <c r="O20" s="73">
        <v>15456738</v>
      </c>
      <c r="P20" s="71">
        <f t="shared" si="10"/>
        <v>0.010785473949753563</v>
      </c>
      <c r="S20" s="57"/>
      <c r="T20" s="62"/>
    </row>
    <row r="21" spans="1:20" s="105" customFormat="1" ht="15" customHeight="1">
      <c r="A21" s="153"/>
      <c r="D21" s="105">
        <v>2005</v>
      </c>
      <c r="E21" s="61"/>
      <c r="F21" s="72">
        <f t="shared" si="11"/>
        <v>0</v>
      </c>
      <c r="G21" s="61">
        <v>106711</v>
      </c>
      <c r="H21" s="72">
        <f t="shared" si="6"/>
        <v>6.744677215534565E-05</v>
      </c>
      <c r="I21" s="61">
        <v>0</v>
      </c>
      <c r="J21" s="72">
        <f t="shared" si="7"/>
        <v>0</v>
      </c>
      <c r="K21" s="73">
        <v>123997844</v>
      </c>
      <c r="L21" s="71">
        <f t="shared" si="8"/>
        <v>0.07837293561134366</v>
      </c>
      <c r="M21" s="73">
        <v>58900580</v>
      </c>
      <c r="N21" s="71">
        <f t="shared" si="9"/>
        <v>0.03722815828806504</v>
      </c>
      <c r="O21" s="73">
        <v>6005107</v>
      </c>
      <c r="P21" s="71">
        <f t="shared" si="10"/>
        <v>0.0037955326404725967</v>
      </c>
      <c r="S21" s="57"/>
      <c r="T21" s="62"/>
    </row>
    <row r="22" spans="1:20" s="105" customFormat="1" ht="15" customHeight="1">
      <c r="A22" s="153"/>
      <c r="D22" s="105">
        <v>2006</v>
      </c>
      <c r="E22" s="61"/>
      <c r="F22" s="72">
        <f t="shared" si="11"/>
        <v>0</v>
      </c>
      <c r="G22" s="61">
        <v>189334</v>
      </c>
      <c r="H22" s="72">
        <f t="shared" si="6"/>
        <v>0.00011552114505698242</v>
      </c>
      <c r="I22" s="61">
        <v>0</v>
      </c>
      <c r="J22" s="72">
        <f t="shared" si="7"/>
        <v>0</v>
      </c>
      <c r="K22" s="73">
        <v>125131215</v>
      </c>
      <c r="L22" s="71">
        <f t="shared" si="8"/>
        <v>0.07634815320635203</v>
      </c>
      <c r="M22" s="73">
        <v>96626122</v>
      </c>
      <c r="N22" s="71">
        <f t="shared" si="9"/>
        <v>0.05895592052064437</v>
      </c>
      <c r="O22" s="73">
        <v>57974</v>
      </c>
      <c r="P22" s="71">
        <f t="shared" si="10"/>
        <v>3.537253141820011E-05</v>
      </c>
      <c r="S22" s="57"/>
      <c r="T22" s="62"/>
    </row>
    <row r="23" spans="1:20" s="105" customFormat="1" ht="15" customHeight="1">
      <c r="A23" s="153"/>
      <c r="D23" s="105">
        <v>2007</v>
      </c>
      <c r="E23" s="61">
        <v>0</v>
      </c>
      <c r="F23" s="72">
        <f t="shared" si="11"/>
        <v>0</v>
      </c>
      <c r="G23" s="61">
        <v>335940</v>
      </c>
      <c r="H23" s="72">
        <f t="shared" si="6"/>
        <v>0.00018271787543203783</v>
      </c>
      <c r="I23" s="61">
        <v>0</v>
      </c>
      <c r="J23" s="72">
        <f t="shared" si="7"/>
        <v>0</v>
      </c>
      <c r="K23" s="73">
        <v>126945140</v>
      </c>
      <c r="L23" s="71">
        <f t="shared" si="8"/>
        <v>0.06904550299822172</v>
      </c>
      <c r="M23" s="73">
        <v>100764974</v>
      </c>
      <c r="N23" s="71">
        <f t="shared" si="9"/>
        <v>0.054806102182665156</v>
      </c>
      <c r="O23" s="73">
        <v>773003</v>
      </c>
      <c r="P23" s="71">
        <f t="shared" si="10"/>
        <v>0.00042043658350476734</v>
      </c>
      <c r="S23" s="57"/>
      <c r="T23" s="62"/>
    </row>
    <row r="24" spans="1:20" s="105" customFormat="1" ht="15" customHeight="1">
      <c r="A24" s="153"/>
      <c r="D24" s="105">
        <v>2008</v>
      </c>
      <c r="E24" s="61">
        <v>0</v>
      </c>
      <c r="F24" s="72">
        <f t="shared" si="11"/>
        <v>0</v>
      </c>
      <c r="G24" s="61">
        <v>401532</v>
      </c>
      <c r="H24" s="72">
        <f t="shared" si="6"/>
        <v>0.00021930936735548267</v>
      </c>
      <c r="I24" s="61">
        <v>0</v>
      </c>
      <c r="J24" s="72">
        <f t="shared" si="7"/>
        <v>0</v>
      </c>
      <c r="K24" s="73">
        <v>114275782</v>
      </c>
      <c r="L24" s="71">
        <f t="shared" si="8"/>
        <v>0.06241532294928687</v>
      </c>
      <c r="M24" s="73">
        <v>102803384</v>
      </c>
      <c r="N24" s="71">
        <f t="shared" si="9"/>
        <v>0.056149310906833706</v>
      </c>
      <c r="O24" s="73">
        <v>196680</v>
      </c>
      <c r="P24" s="71">
        <f t="shared" si="10"/>
        <v>0.00010742298589272171</v>
      </c>
      <c r="S24" s="57"/>
      <c r="T24" s="62"/>
    </row>
    <row r="25" spans="1:20" s="105" customFormat="1" ht="15" customHeight="1">
      <c r="A25" s="153"/>
      <c r="D25" s="105">
        <v>2009</v>
      </c>
      <c r="E25" s="61">
        <v>0</v>
      </c>
      <c r="F25" s="72">
        <f t="shared" si="11"/>
        <v>0</v>
      </c>
      <c r="G25" s="61">
        <v>348841</v>
      </c>
      <c r="H25" s="72">
        <f t="shared" si="6"/>
        <v>0.00018994336105476796</v>
      </c>
      <c r="I25" s="61">
        <v>0</v>
      </c>
      <c r="J25" s="72">
        <f t="shared" si="7"/>
        <v>0</v>
      </c>
      <c r="K25" s="73">
        <v>111609580</v>
      </c>
      <c r="L25" s="71">
        <f t="shared" si="8"/>
        <v>0.060771236039086594</v>
      </c>
      <c r="M25" s="73">
        <v>93085996</v>
      </c>
      <c r="N25" s="71">
        <f t="shared" si="9"/>
        <v>0.050685174470233386</v>
      </c>
      <c r="O25" s="73">
        <v>306294</v>
      </c>
      <c r="P25" s="71">
        <f t="shared" si="10"/>
        <v>0.0001667765882763468</v>
      </c>
      <c r="S25" s="57"/>
      <c r="T25" s="62"/>
    </row>
    <row r="26" spans="1:20" s="105" customFormat="1" ht="15" customHeight="1">
      <c r="A26" s="153"/>
      <c r="D26" s="105">
        <v>2010</v>
      </c>
      <c r="E26" s="61">
        <v>6000</v>
      </c>
      <c r="F26" s="72">
        <f t="shared" si="11"/>
        <v>3.2031621616860166E-06</v>
      </c>
      <c r="G26" s="61">
        <v>293000</v>
      </c>
      <c r="H26" s="72">
        <f t="shared" si="6"/>
        <v>0.00015642108556233381</v>
      </c>
      <c r="I26" s="61">
        <v>0</v>
      </c>
      <c r="J26" s="72">
        <f t="shared" si="7"/>
        <v>0</v>
      </c>
      <c r="K26" s="73">
        <v>144435000</v>
      </c>
      <c r="L26" s="71">
        <f t="shared" si="8"/>
        <v>0.07710812113718662</v>
      </c>
      <c r="M26" s="73">
        <v>1000</v>
      </c>
      <c r="N26" s="71">
        <f t="shared" si="9"/>
        <v>5.338603602810027E-07</v>
      </c>
      <c r="O26" s="73">
        <v>1025000</v>
      </c>
      <c r="P26" s="71">
        <f t="shared" si="10"/>
        <v>0.0005472068692880278</v>
      </c>
      <c r="S26" s="57"/>
      <c r="T26" s="62"/>
    </row>
    <row r="27" s="105" customFormat="1" ht="15" customHeight="1">
      <c r="A27" s="153"/>
    </row>
    <row r="28" spans="1:16" s="105" customFormat="1" ht="21.75" customHeight="1" thickBot="1">
      <c r="A28" s="50"/>
      <c r="B28" s="165" t="s">
        <v>12</v>
      </c>
      <c r="C28" s="3"/>
      <c r="D28" s="3"/>
      <c r="E28" s="3"/>
      <c r="F28" s="3"/>
      <c r="G28" s="3"/>
      <c r="H28" s="3"/>
      <c r="I28" s="5"/>
      <c r="J28" s="5"/>
      <c r="K28" s="5"/>
      <c r="L28" s="5"/>
      <c r="M28" s="5"/>
      <c r="N28" s="8"/>
      <c r="O28" s="8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1165790432</v>
      </c>
      <c r="C30" s="22">
        <v>38433254</v>
      </c>
      <c r="D30" s="71">
        <f aca="true" t="shared" si="12" ref="D30:D35">C30/B30</f>
        <v>0.03296754969421468</v>
      </c>
      <c r="E30" s="24">
        <v>743447406</v>
      </c>
      <c r="F30" s="60">
        <f aca="true" t="shared" si="13" ref="F30:F35">E30/B30</f>
        <v>0.6377195983025532</v>
      </c>
      <c r="G30" s="24">
        <v>305843944</v>
      </c>
      <c r="H30" s="60">
        <f aca="true" t="shared" si="14" ref="H30:H35">G30/B30</f>
        <v>0.2623489913837275</v>
      </c>
      <c r="I30" s="24">
        <v>57651650</v>
      </c>
      <c r="J30" s="71">
        <f aca="true" t="shared" si="15" ref="J30:J35">I30/B30</f>
        <v>0.049452841966711215</v>
      </c>
      <c r="K30" s="24">
        <v>14858190</v>
      </c>
      <c r="L30" s="71">
        <f aca="true" t="shared" si="16" ref="L30:L35">K30/B30</f>
        <v>0.012745163789438272</v>
      </c>
      <c r="M30" s="24">
        <v>4333393</v>
      </c>
      <c r="N30" s="71">
        <f aca="true" t="shared" si="17" ref="N30:N35">M30/B30</f>
        <v>0.003717128637405046</v>
      </c>
      <c r="O30" s="24"/>
      <c r="P30" s="71"/>
    </row>
    <row r="31" spans="1:16" s="105" customFormat="1" ht="15" customHeight="1">
      <c r="A31" s="149" t="s">
        <v>10</v>
      </c>
      <c r="B31" s="73">
        <v>1190864074</v>
      </c>
      <c r="C31" s="88">
        <v>48145062</v>
      </c>
      <c r="D31" s="71">
        <f t="shared" si="12"/>
        <v>0.040428679520312746</v>
      </c>
      <c r="E31" s="73">
        <v>710969685</v>
      </c>
      <c r="F31" s="60">
        <f t="shared" si="13"/>
        <v>0.5970200130497849</v>
      </c>
      <c r="G31" s="73">
        <v>337472015</v>
      </c>
      <c r="H31" s="60">
        <f t="shared" si="14"/>
        <v>0.2833841597609569</v>
      </c>
      <c r="I31" s="73">
        <v>56551898</v>
      </c>
      <c r="J31" s="71">
        <f t="shared" si="15"/>
        <v>0.04748812163763368</v>
      </c>
      <c r="K31" s="73">
        <v>13089483</v>
      </c>
      <c r="L31" s="71">
        <f t="shared" si="16"/>
        <v>0.010991584418223033</v>
      </c>
      <c r="M31" s="73">
        <v>4689592</v>
      </c>
      <c r="N31" s="71">
        <f t="shared" si="17"/>
        <v>0.00393797420073989</v>
      </c>
      <c r="O31" s="73"/>
      <c r="P31" s="71"/>
    </row>
    <row r="32" spans="1:16" s="105" customFormat="1" ht="15" customHeight="1">
      <c r="A32" s="149" t="s">
        <v>11</v>
      </c>
      <c r="B32" s="73">
        <v>1269578080</v>
      </c>
      <c r="C32" s="88">
        <v>41380157</v>
      </c>
      <c r="D32" s="71">
        <f t="shared" si="12"/>
        <v>0.03259362905824587</v>
      </c>
      <c r="E32" s="73">
        <v>818917496</v>
      </c>
      <c r="F32" s="60">
        <f t="shared" si="13"/>
        <v>0.6450312185604212</v>
      </c>
      <c r="G32" s="73">
        <v>312892110</v>
      </c>
      <c r="H32" s="80">
        <f t="shared" si="14"/>
        <v>0.24645361709458627</v>
      </c>
      <c r="I32" s="81">
        <v>65149251</v>
      </c>
      <c r="J32" s="71">
        <f t="shared" si="15"/>
        <v>0.051315670951092664</v>
      </c>
      <c r="K32" s="73">
        <v>25409248</v>
      </c>
      <c r="L32" s="71">
        <f t="shared" si="16"/>
        <v>0.020013930927351865</v>
      </c>
      <c r="M32" s="73">
        <v>5292250</v>
      </c>
      <c r="N32" s="71">
        <f t="shared" si="17"/>
        <v>0.0041685108488955635</v>
      </c>
      <c r="O32" s="73"/>
      <c r="P32" s="71"/>
    </row>
    <row r="33" spans="1:16" s="105" customFormat="1" ht="15" customHeight="1">
      <c r="A33" s="149" t="s">
        <v>41</v>
      </c>
      <c r="B33" s="73">
        <v>1374206400</v>
      </c>
      <c r="C33" s="88">
        <v>49489924</v>
      </c>
      <c r="D33" s="71">
        <f t="shared" si="12"/>
        <v>0.03601345765818002</v>
      </c>
      <c r="E33" s="73">
        <v>870829789</v>
      </c>
      <c r="F33" s="80">
        <f t="shared" si="13"/>
        <v>0.6336965022139324</v>
      </c>
      <c r="G33" s="81">
        <v>339409823</v>
      </c>
      <c r="H33" s="80">
        <f t="shared" si="14"/>
        <v>0.246986059008312</v>
      </c>
      <c r="I33" s="81">
        <v>76867697</v>
      </c>
      <c r="J33" s="71">
        <f t="shared" si="15"/>
        <v>0.05593606389840711</v>
      </c>
      <c r="K33" s="73">
        <v>25477126</v>
      </c>
      <c r="L33" s="71">
        <f t="shared" si="16"/>
        <v>0.018539519245435038</v>
      </c>
      <c r="M33" s="73">
        <v>5413969</v>
      </c>
      <c r="N33" s="71">
        <f t="shared" si="17"/>
        <v>0.00393970585495745</v>
      </c>
      <c r="O33" s="73"/>
      <c r="P33" s="71"/>
    </row>
    <row r="34" spans="1:16" s="105" customFormat="1" ht="15" customHeight="1">
      <c r="A34" s="149" t="s">
        <v>45</v>
      </c>
      <c r="B34" s="73">
        <v>1485525221</v>
      </c>
      <c r="C34" s="88">
        <v>47360467</v>
      </c>
      <c r="D34" s="71">
        <f t="shared" si="12"/>
        <v>0.0318812944610383</v>
      </c>
      <c r="E34" s="73">
        <v>974927127</v>
      </c>
      <c r="F34" s="80">
        <f t="shared" si="13"/>
        <v>0.6562844664082617</v>
      </c>
      <c r="G34" s="81">
        <v>331653569</v>
      </c>
      <c r="H34" s="80">
        <f t="shared" si="14"/>
        <v>0.2232567743122821</v>
      </c>
      <c r="I34" s="81">
        <v>92575883</v>
      </c>
      <c r="J34" s="71">
        <f t="shared" si="15"/>
        <v>0.06231862084285676</v>
      </c>
      <c r="K34" s="73">
        <v>26868382</v>
      </c>
      <c r="L34" s="71">
        <f t="shared" si="16"/>
        <v>0.018086789520754962</v>
      </c>
      <c r="M34" s="73">
        <v>5398627</v>
      </c>
      <c r="N34" s="71">
        <f t="shared" si="17"/>
        <v>0.003634153714580387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1536321910</v>
      </c>
      <c r="C35" s="88">
        <v>46185374</v>
      </c>
      <c r="D35" s="71">
        <f t="shared" si="12"/>
        <v>0.030062302502735252</v>
      </c>
      <c r="E35" s="73">
        <v>1003994789</v>
      </c>
      <c r="F35" s="80">
        <f t="shared" si="13"/>
        <v>0.6535054811527097</v>
      </c>
      <c r="G35" s="81">
        <v>272287816</v>
      </c>
      <c r="H35" s="80">
        <f t="shared" si="14"/>
        <v>0.17723356949325808</v>
      </c>
      <c r="I35" s="81">
        <v>98422341</v>
      </c>
      <c r="J35" s="71">
        <f t="shared" si="15"/>
        <v>0.06406361867220914</v>
      </c>
      <c r="K35" s="73">
        <v>83448421</v>
      </c>
      <c r="L35" s="71">
        <f t="shared" si="16"/>
        <v>0.05431701550100265</v>
      </c>
      <c r="M35" s="73">
        <v>6555207</v>
      </c>
      <c r="N35" s="71">
        <f t="shared" si="17"/>
        <v>0.004266818664325369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1735768782</v>
      </c>
      <c r="C36" s="88">
        <v>47573766</v>
      </c>
      <c r="D36" s="71">
        <f>C36/B36</f>
        <v>0.027407893547425257</v>
      </c>
      <c r="E36" s="73">
        <v>1139621321</v>
      </c>
      <c r="F36" s="80">
        <f>E36/B36</f>
        <v>0.6565513407188355</v>
      </c>
      <c r="G36" s="81">
        <v>294480024</v>
      </c>
      <c r="H36" s="80">
        <f>G36/B36</f>
        <v>0.16965394645517942</v>
      </c>
      <c r="I36" s="81">
        <v>94520290</v>
      </c>
      <c r="J36" s="71">
        <f>I36/B36</f>
        <v>0.054454424448797355</v>
      </c>
      <c r="K36" s="73">
        <v>151895690</v>
      </c>
      <c r="L36" s="71">
        <f>K36/B36</f>
        <v>0.08750917263587472</v>
      </c>
      <c r="M36" s="73">
        <v>5102699</v>
      </c>
      <c r="N36" s="71">
        <f>M36/B36</f>
        <v>0.0029397342854159017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1729253278</v>
      </c>
      <c r="C37" s="88">
        <v>44957116</v>
      </c>
      <c r="D37" s="71">
        <f>C37/B37</f>
        <v>0.025997993799957392</v>
      </c>
      <c r="E37" s="73">
        <v>1168343653</v>
      </c>
      <c r="F37" s="80">
        <f>E37/B37</f>
        <v>0.6756347770820881</v>
      </c>
      <c r="G37" s="81">
        <v>46498179</v>
      </c>
      <c r="H37" s="80">
        <f>G37/B37</f>
        <v>0.02688916631910528</v>
      </c>
      <c r="I37" s="81">
        <v>85276551</v>
      </c>
      <c r="J37" s="71">
        <f>I37/B37</f>
        <v>0.0493140895465748</v>
      </c>
      <c r="K37" s="73">
        <v>172572514</v>
      </c>
      <c r="L37" s="71">
        <f>K37/B37</f>
        <v>0.09979597332300098</v>
      </c>
      <c r="M37" s="73">
        <v>12108179</v>
      </c>
      <c r="N37" s="71">
        <f>M37/B37</f>
        <v>0.007001969667511019</v>
      </c>
      <c r="O37" s="73">
        <v>251165</v>
      </c>
      <c r="P37" s="71">
        <f>O37/B37</f>
        <v>0.00014524477310257845</v>
      </c>
    </row>
    <row r="38" spans="1:16" s="105" customFormat="1" ht="15" customHeight="1">
      <c r="A38" s="149" t="s">
        <v>80</v>
      </c>
      <c r="B38" s="73">
        <f>C38+E38+G38+I38+K38+M38+O38+G51+I51+K51+M51+O51</f>
        <v>1734059876</v>
      </c>
      <c r="C38" s="88">
        <v>41200305</v>
      </c>
      <c r="D38" s="71">
        <f>C38/B38</f>
        <v>0.023759447738931478</v>
      </c>
      <c r="E38" s="73">
        <v>1165364379</v>
      </c>
      <c r="F38" s="80">
        <f>E38/B38</f>
        <v>0.6720439098609303</v>
      </c>
      <c r="G38" s="81">
        <v>14761630</v>
      </c>
      <c r="H38" s="80">
        <f>G38/B38</f>
        <v>0.008512756799408234</v>
      </c>
      <c r="I38" s="81">
        <v>79655297</v>
      </c>
      <c r="J38" s="71">
        <f>I38/B38</f>
        <v>0.045935724655450136</v>
      </c>
      <c r="K38" s="73">
        <v>196348929</v>
      </c>
      <c r="L38" s="71">
        <f>K38/B38</f>
        <v>0.113230766548225</v>
      </c>
      <c r="M38" s="73">
        <v>13534731</v>
      </c>
      <c r="N38" s="71">
        <f>M38/B38</f>
        <v>0.007805227020892098</v>
      </c>
      <c r="O38" s="73">
        <v>599484</v>
      </c>
      <c r="P38" s="71">
        <f>O38/B38</f>
        <v>0.0003457112457863018</v>
      </c>
    </row>
    <row r="39" spans="1:16" s="105" customFormat="1" ht="15" customHeight="1">
      <c r="A39" s="149" t="s">
        <v>79</v>
      </c>
      <c r="B39" s="73">
        <f>C39+E39+G39+I39+K39+M39+O39+G52+I52+K52+M52+O52</f>
        <v>1873149000</v>
      </c>
      <c r="C39" s="88">
        <v>45493000</v>
      </c>
      <c r="D39" s="71">
        <f>C39/B39</f>
        <v>0.02428690937026366</v>
      </c>
      <c r="E39" s="73">
        <v>1277646000</v>
      </c>
      <c r="F39" s="80">
        <f>E39/B39</f>
        <v>0.6820845538715821</v>
      </c>
      <c r="G39" s="81">
        <v>5630000</v>
      </c>
      <c r="H39" s="80">
        <f>G39/B39</f>
        <v>0.0030056338283820454</v>
      </c>
      <c r="I39" s="81">
        <v>82200000</v>
      </c>
      <c r="J39" s="71">
        <f>I39/B39</f>
        <v>0.043883321615098426</v>
      </c>
      <c r="K39" s="73">
        <v>237424000</v>
      </c>
      <c r="L39" s="71">
        <f>K39/B39</f>
        <v>0.12675126217935678</v>
      </c>
      <c r="M39" s="73">
        <v>14067000</v>
      </c>
      <c r="N39" s="71">
        <f>M39/B39</f>
        <v>0.007509813688072866</v>
      </c>
      <c r="O39" s="73">
        <v>530000</v>
      </c>
      <c r="P39" s="71">
        <f>O39/B39</f>
        <v>0.00028294599094893147</v>
      </c>
    </row>
    <row r="40" spans="1:15" s="105" customFormat="1" ht="15" customHeight="1">
      <c r="A40" s="153"/>
      <c r="N40" s="44"/>
      <c r="O40" s="44"/>
    </row>
    <row r="41" spans="1:16" s="105" customFormat="1" ht="15" customHeight="1" thickBot="1">
      <c r="A41" s="153"/>
      <c r="G41" s="34"/>
      <c r="H41" s="5"/>
      <c r="I41" s="5"/>
      <c r="J41" s="5"/>
      <c r="K41" s="5"/>
      <c r="L41" s="5"/>
      <c r="M41" s="5"/>
      <c r="N41" s="5"/>
      <c r="O41" s="5"/>
      <c r="P41" s="28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D42" s="181"/>
      <c r="E42" s="192" t="s">
        <v>27</v>
      </c>
      <c r="G42" s="96" t="s">
        <v>77</v>
      </c>
      <c r="H42" s="109" t="s">
        <v>2</v>
      </c>
      <c r="I42" s="96" t="s">
        <v>34</v>
      </c>
      <c r="J42" s="109" t="s">
        <v>2</v>
      </c>
      <c r="K42" s="96" t="s">
        <v>19</v>
      </c>
      <c r="L42" s="109" t="s">
        <v>2</v>
      </c>
      <c r="M42" s="96" t="s">
        <v>26</v>
      </c>
      <c r="N42" s="109" t="s">
        <v>2</v>
      </c>
      <c r="O42" s="96" t="s">
        <v>30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8" ref="B43:B52">B4-B30</f>
        <v>3623643</v>
      </c>
      <c r="C43" s="71">
        <f aca="true" t="shared" si="19" ref="C43:C52">B43/B30</f>
        <v>0.0031083142394498567</v>
      </c>
      <c r="D43" s="44">
        <v>2001</v>
      </c>
      <c r="E43" s="61">
        <v>77793738</v>
      </c>
      <c r="F43" s="105">
        <v>2001</v>
      </c>
      <c r="G43" s="83"/>
      <c r="H43" s="74"/>
      <c r="I43" s="83">
        <v>0</v>
      </c>
      <c r="J43" s="74">
        <f aca="true" t="shared" si="20" ref="J43:J52">I43/B30</f>
        <v>0</v>
      </c>
      <c r="K43" s="83">
        <v>9616</v>
      </c>
      <c r="L43" s="74">
        <f aca="true" t="shared" si="21" ref="L43:L52">K43/B30</f>
        <v>8.248480804138217E-06</v>
      </c>
      <c r="M43" s="84">
        <v>505809</v>
      </c>
      <c r="N43" s="74">
        <f aca="true" t="shared" si="22" ref="N43:N52">M43/B30</f>
        <v>0.0004338764379222491</v>
      </c>
      <c r="O43" s="84">
        <v>207170</v>
      </c>
      <c r="P43" s="71">
        <f aca="true" t="shared" si="23" ref="P43:P52">O43/B30</f>
        <v>0.00017770775459581057</v>
      </c>
    </row>
    <row r="44" spans="1:16" s="105" customFormat="1" ht="15" customHeight="1">
      <c r="A44" s="65" t="s">
        <v>21</v>
      </c>
      <c r="B44" s="103">
        <f t="shared" si="18"/>
        <v>21647924</v>
      </c>
      <c r="C44" s="71">
        <f t="shared" si="19"/>
        <v>0.018178333256193266</v>
      </c>
      <c r="D44" s="44">
        <v>2002</v>
      </c>
      <c r="E44" s="61">
        <v>77975088</v>
      </c>
      <c r="F44" s="105">
        <v>2002</v>
      </c>
      <c r="G44" s="81"/>
      <c r="H44" s="74"/>
      <c r="I44" s="81">
        <v>0</v>
      </c>
      <c r="J44" s="74">
        <f t="shared" si="20"/>
        <v>0</v>
      </c>
      <c r="K44" s="81">
        <v>36443</v>
      </c>
      <c r="L44" s="74">
        <f t="shared" si="21"/>
        <v>3.060214914166602E-05</v>
      </c>
      <c r="M44" s="61">
        <v>19833496</v>
      </c>
      <c r="N44" s="74">
        <f t="shared" si="22"/>
        <v>0.016654710166359422</v>
      </c>
      <c r="O44" s="61">
        <v>79350</v>
      </c>
      <c r="P44" s="71">
        <f t="shared" si="23"/>
        <v>6.663228972343656E-05</v>
      </c>
    </row>
    <row r="45" spans="1:16" s="105" customFormat="1" ht="15" customHeight="1">
      <c r="A45" s="65" t="s">
        <v>22</v>
      </c>
      <c r="B45" s="103">
        <f t="shared" si="18"/>
        <v>42306675</v>
      </c>
      <c r="C45" s="71">
        <f t="shared" si="19"/>
        <v>0.033323413239774904</v>
      </c>
      <c r="D45" s="44">
        <v>2003</v>
      </c>
      <c r="E45" s="61">
        <v>78404816</v>
      </c>
      <c r="F45" s="105">
        <v>2003</v>
      </c>
      <c r="G45" s="81"/>
      <c r="H45" s="74"/>
      <c r="I45" s="81">
        <v>0</v>
      </c>
      <c r="J45" s="74">
        <f t="shared" si="20"/>
        <v>0</v>
      </c>
      <c r="K45" s="81">
        <v>51780</v>
      </c>
      <c r="L45" s="74">
        <f t="shared" si="21"/>
        <v>4.0785203222790365E-05</v>
      </c>
      <c r="M45" s="61">
        <v>372061</v>
      </c>
      <c r="N45" s="74">
        <f t="shared" si="22"/>
        <v>0.0002930587774483315</v>
      </c>
      <c r="O45" s="61">
        <v>113728</v>
      </c>
      <c r="P45" s="71">
        <f t="shared" si="23"/>
        <v>8.957936639863851E-05</v>
      </c>
    </row>
    <row r="46" spans="1:16" s="105" customFormat="1" ht="15" customHeight="1">
      <c r="A46" s="65" t="s">
        <v>29</v>
      </c>
      <c r="B46" s="103">
        <f t="shared" si="18"/>
        <v>58900580</v>
      </c>
      <c r="C46" s="71">
        <f t="shared" si="19"/>
        <v>0.04286152356734767</v>
      </c>
      <c r="D46" s="44">
        <v>2004</v>
      </c>
      <c r="E46" s="61">
        <v>75518587</v>
      </c>
      <c r="F46" s="105">
        <v>2004</v>
      </c>
      <c r="G46" s="81"/>
      <c r="H46" s="74"/>
      <c r="I46" s="81">
        <v>0</v>
      </c>
      <c r="J46" s="74">
        <f t="shared" si="20"/>
        <v>0</v>
      </c>
      <c r="K46" s="81">
        <v>32104</v>
      </c>
      <c r="L46" s="74">
        <f t="shared" si="21"/>
        <v>2.3361847245071774E-05</v>
      </c>
      <c r="M46" s="61">
        <v>6572197</v>
      </c>
      <c r="N46" s="74">
        <f t="shared" si="22"/>
        <v>0.0047825399445090636</v>
      </c>
      <c r="O46" s="61">
        <v>113771</v>
      </c>
      <c r="P46" s="71">
        <f t="shared" si="23"/>
        <v>8.279032902189947E-05</v>
      </c>
    </row>
    <row r="47" spans="1:16" s="105" customFormat="1" ht="15" customHeight="1">
      <c r="A47" s="65" t="s">
        <v>42</v>
      </c>
      <c r="B47" s="103">
        <f t="shared" si="18"/>
        <v>96626105</v>
      </c>
      <c r="C47" s="71">
        <f t="shared" si="19"/>
        <v>0.06504507876005963</v>
      </c>
      <c r="D47" s="44">
        <v>2005</v>
      </c>
      <c r="E47" s="61">
        <v>75625298</v>
      </c>
      <c r="F47" s="105">
        <v>2005</v>
      </c>
      <c r="G47" s="81"/>
      <c r="H47" s="74"/>
      <c r="I47" s="81">
        <v>0</v>
      </c>
      <c r="J47" s="74">
        <f t="shared" si="20"/>
        <v>0</v>
      </c>
      <c r="K47" s="81">
        <v>23991</v>
      </c>
      <c r="L47" s="74">
        <f t="shared" si="21"/>
        <v>1.6149843611440105E-05</v>
      </c>
      <c r="M47" s="61">
        <v>6610464</v>
      </c>
      <c r="N47" s="74">
        <f t="shared" si="22"/>
        <v>0.004449917043852061</v>
      </c>
      <c r="O47" s="61">
        <v>106711</v>
      </c>
      <c r="P47" s="71">
        <f t="shared" si="23"/>
        <v>7.183385276230191E-05</v>
      </c>
    </row>
    <row r="48" spans="1:16" s="105" customFormat="1" ht="15" customHeight="1">
      <c r="A48" s="65" t="s">
        <v>46</v>
      </c>
      <c r="B48" s="103">
        <f t="shared" si="18"/>
        <v>102633451</v>
      </c>
      <c r="C48" s="71">
        <f t="shared" si="19"/>
        <v>0.0668046522880091</v>
      </c>
      <c r="D48" s="44">
        <v>2006</v>
      </c>
      <c r="E48" s="61">
        <v>75625298</v>
      </c>
      <c r="F48" s="105">
        <v>2006</v>
      </c>
      <c r="G48" s="81"/>
      <c r="H48" s="74"/>
      <c r="I48" s="81">
        <v>0</v>
      </c>
      <c r="J48" s="74">
        <f t="shared" si="20"/>
        <v>0</v>
      </c>
      <c r="K48" s="81">
        <v>24000</v>
      </c>
      <c r="L48" s="74">
        <f t="shared" si="21"/>
        <v>1.5621726048286327E-05</v>
      </c>
      <c r="M48" s="61">
        <v>25214628</v>
      </c>
      <c r="N48" s="74">
        <f t="shared" si="22"/>
        <v>0.016412333792727073</v>
      </c>
      <c r="O48" s="61">
        <v>189334</v>
      </c>
      <c r="P48" s="71">
        <f t="shared" si="23"/>
        <v>0.0001232384949844268</v>
      </c>
    </row>
    <row r="49" spans="1:16" s="105" customFormat="1" ht="15" customHeight="1">
      <c r="A49" s="65" t="s">
        <v>49</v>
      </c>
      <c r="B49" s="103">
        <f t="shared" si="18"/>
        <v>102803384</v>
      </c>
      <c r="C49" s="71">
        <f t="shared" si="19"/>
        <v>0.05922642754385014</v>
      </c>
      <c r="D49" s="44">
        <v>2007</v>
      </c>
      <c r="E49" s="61">
        <v>76150572</v>
      </c>
      <c r="F49" s="105">
        <v>2007</v>
      </c>
      <c r="G49" s="81"/>
      <c r="H49" s="74"/>
      <c r="I49" s="81">
        <v>0</v>
      </c>
      <c r="J49" s="74">
        <f t="shared" si="20"/>
        <v>0</v>
      </c>
      <c r="K49" s="81">
        <v>121917</v>
      </c>
      <c r="L49" s="74">
        <f t="shared" si="21"/>
        <v>7.023804164718524E-05</v>
      </c>
      <c r="M49" s="61">
        <v>2117135</v>
      </c>
      <c r="N49" s="74">
        <f t="shared" si="22"/>
        <v>0.0012197102643824367</v>
      </c>
      <c r="O49" s="61">
        <v>335940</v>
      </c>
      <c r="P49" s="71">
        <f t="shared" si="23"/>
        <v>0.00019353960244227966</v>
      </c>
    </row>
    <row r="50" spans="1:16" s="105" customFormat="1" ht="15" customHeight="1">
      <c r="A50" s="65" t="s">
        <v>51</v>
      </c>
      <c r="B50" s="103">
        <f t="shared" si="18"/>
        <v>101639788</v>
      </c>
      <c r="C50" s="71">
        <f t="shared" si="19"/>
        <v>0.05877669239843997</v>
      </c>
      <c r="D50" s="44">
        <v>2008</v>
      </c>
      <c r="E50" s="61">
        <v>76150572</v>
      </c>
      <c r="F50" s="105">
        <v>2008</v>
      </c>
      <c r="G50" s="81">
        <v>186531593</v>
      </c>
      <c r="H50" s="74">
        <f>G50/B37</f>
        <v>0.10786828937848629</v>
      </c>
      <c r="I50" s="81">
        <v>0</v>
      </c>
      <c r="J50" s="74">
        <f t="shared" si="20"/>
        <v>0</v>
      </c>
      <c r="K50" s="81">
        <v>127123</v>
      </c>
      <c r="L50" s="74">
        <f t="shared" si="21"/>
        <v>7.351323349638317E-05</v>
      </c>
      <c r="M50" s="61">
        <v>12185673</v>
      </c>
      <c r="N50" s="74">
        <f t="shared" si="22"/>
        <v>0.007046783230096615</v>
      </c>
      <c r="O50" s="61">
        <v>401532</v>
      </c>
      <c r="P50" s="71">
        <f t="shared" si="23"/>
        <v>0.00023219964658063237</v>
      </c>
    </row>
    <row r="51" spans="1:16" s="105" customFormat="1" ht="15" customHeight="1">
      <c r="A51" s="65" t="s">
        <v>58</v>
      </c>
      <c r="B51" s="103">
        <f t="shared" si="18"/>
        <v>102492863</v>
      </c>
      <c r="C51" s="71">
        <f t="shared" si="19"/>
        <v>0.05910572317515523</v>
      </c>
      <c r="D51" s="44">
        <v>2009</v>
      </c>
      <c r="E51" s="61">
        <v>76552104</v>
      </c>
      <c r="F51" s="105">
        <v>2009</v>
      </c>
      <c r="G51" s="81">
        <v>210834162</v>
      </c>
      <c r="H51" s="74">
        <f>G51/B38</f>
        <v>0.1215841303509868</v>
      </c>
      <c r="I51" s="81">
        <v>0</v>
      </c>
      <c r="J51" s="74">
        <f t="shared" si="20"/>
        <v>0</v>
      </c>
      <c r="K51" s="81">
        <v>179068</v>
      </c>
      <c r="L51" s="74">
        <f t="shared" si="21"/>
        <v>0.0001032651769863107</v>
      </c>
      <c r="M51" s="61">
        <v>11233050</v>
      </c>
      <c r="N51" s="74">
        <f t="shared" si="22"/>
        <v>0.006477890501631098</v>
      </c>
      <c r="O51" s="61">
        <v>348841</v>
      </c>
      <c r="P51" s="71">
        <f t="shared" si="23"/>
        <v>0.00020117010077222962</v>
      </c>
    </row>
    <row r="52" spans="1:16" s="105" customFormat="1" ht="15" customHeight="1">
      <c r="A52" s="65" t="s">
        <v>60</v>
      </c>
      <c r="B52" s="103">
        <f t="shared" si="18"/>
        <v>0</v>
      </c>
      <c r="C52" s="71">
        <f t="shared" si="19"/>
        <v>0</v>
      </c>
      <c r="D52" s="44">
        <v>2010</v>
      </c>
      <c r="E52" s="61">
        <v>76552104</v>
      </c>
      <c r="F52" s="105">
        <v>2010</v>
      </c>
      <c r="G52" s="81">
        <v>198030000</v>
      </c>
      <c r="H52" s="74">
        <f>G52/B39</f>
        <v>0.10572036714644698</v>
      </c>
      <c r="I52" s="81">
        <v>10000000</v>
      </c>
      <c r="J52" s="74">
        <f t="shared" si="20"/>
        <v>0.0053386036028100275</v>
      </c>
      <c r="K52" s="81">
        <v>231000</v>
      </c>
      <c r="L52" s="74">
        <f t="shared" si="21"/>
        <v>0.00012332174322491162</v>
      </c>
      <c r="M52" s="61">
        <v>1605000</v>
      </c>
      <c r="N52" s="74">
        <f t="shared" si="22"/>
        <v>0.0008568458782510094</v>
      </c>
      <c r="O52" s="61">
        <v>293000</v>
      </c>
      <c r="P52" s="71">
        <f t="shared" si="23"/>
        <v>0.00015642108556233381</v>
      </c>
    </row>
    <row r="53" spans="1:5" s="105" customFormat="1" ht="15" customHeight="1">
      <c r="A53" s="153"/>
      <c r="E53" s="44"/>
    </row>
    <row r="54" s="105" customFormat="1" ht="15" customHeight="1">
      <c r="A54" s="153"/>
    </row>
    <row r="55" s="105" customFormat="1" ht="15" customHeight="1">
      <c r="A55" s="153"/>
    </row>
    <row r="56" s="105" customFormat="1" ht="15" customHeight="1">
      <c r="A56" s="153"/>
    </row>
    <row r="57" ht="15" customHeight="1"/>
    <row r="58" ht="15" customHeight="1"/>
  </sheetData>
  <sheetProtection/>
  <printOptions/>
  <pageMargins left="0.7874015748031497" right="0.5118110236220472" top="0.7480314960629921" bottom="0.4330708661417323" header="0.5118110236220472" footer="0.35433070866141736"/>
  <pageSetup fitToHeight="1" fitToWidth="1" horizontalDpi="400" verticalDpi="400" orientation="landscape" paperSize="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20">
      <selection activeCell="Q25" sqref="Q25"/>
    </sheetView>
  </sheetViews>
  <sheetFormatPr defaultColWidth="9.00390625" defaultRowHeight="13.5"/>
  <cols>
    <col min="1" max="1" width="15.375" style="178" customWidth="1"/>
    <col min="2" max="2" width="13.625" style="0" customWidth="1"/>
    <col min="3" max="3" width="12.875" style="0" customWidth="1"/>
    <col min="4" max="4" width="7.25390625" style="0" customWidth="1"/>
    <col min="5" max="5" width="13.00390625" style="0" customWidth="1"/>
    <col min="6" max="6" width="8.00390625" style="0" customWidth="1"/>
    <col min="7" max="7" width="13.00390625" style="0" customWidth="1"/>
    <col min="8" max="8" width="7.25390625" style="0" customWidth="1"/>
    <col min="9" max="9" width="15.375" style="0" customWidth="1"/>
    <col min="10" max="10" width="7.375" style="0" customWidth="1"/>
    <col min="11" max="11" width="12.875" style="0" customWidth="1"/>
    <col min="12" max="12" width="7.00390625" style="0" customWidth="1"/>
    <col min="13" max="13" width="12.875" style="0" customWidth="1"/>
    <col min="14" max="14" width="7.00390625" style="0" customWidth="1"/>
    <col min="15" max="15" width="13.25390625" style="0" customWidth="1"/>
    <col min="17" max="17" width="13.25390625" style="0" customWidth="1"/>
    <col min="18" max="18" width="8.875" style="0" customWidth="1"/>
    <col min="19" max="19" width="9.25390625" style="0" bestFit="1" customWidth="1"/>
  </cols>
  <sheetData>
    <row r="1" spans="2:7" ht="31.5" customHeight="1">
      <c r="B1" s="121" t="s">
        <v>91</v>
      </c>
      <c r="G1" t="s">
        <v>87</v>
      </c>
    </row>
    <row r="2" spans="1:16" s="56" customFormat="1" ht="19.5" thickBot="1">
      <c r="A2" s="50"/>
      <c r="B2" s="165" t="s">
        <v>0</v>
      </c>
      <c r="C2" s="2"/>
      <c r="D2" s="3"/>
      <c r="E2" s="3"/>
      <c r="F2" s="3"/>
      <c r="G2" s="3"/>
      <c r="H2" s="3"/>
      <c r="I2" s="5"/>
      <c r="J2" s="5"/>
      <c r="K2" s="6"/>
      <c r="L2" s="6"/>
      <c r="M2" s="7"/>
      <c r="N2" s="28"/>
      <c r="O2" s="209"/>
      <c r="P2" s="209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96" t="s">
        <v>76</v>
      </c>
      <c r="P3" s="96" t="s">
        <v>2</v>
      </c>
    </row>
    <row r="4" spans="1:16" s="105" customFormat="1" ht="15" customHeight="1" thickTop="1">
      <c r="A4" s="162" t="s">
        <v>9</v>
      </c>
      <c r="B4" s="24">
        <v>567828438</v>
      </c>
      <c r="C4" s="22">
        <v>198725251</v>
      </c>
      <c r="D4" s="74">
        <f aca="true" t="shared" si="0" ref="D4:D9">C4/B4</f>
        <v>0.3499741078483991</v>
      </c>
      <c r="E4" s="75">
        <v>0</v>
      </c>
      <c r="F4" s="80">
        <f aca="true" t="shared" si="1" ref="F4:F9">E4/B4</f>
        <v>0</v>
      </c>
      <c r="G4" s="69">
        <v>191698783</v>
      </c>
      <c r="H4" s="74">
        <f aca="true" t="shared" si="2" ref="H4:H9">G4/B4</f>
        <v>0.33759982799593424</v>
      </c>
      <c r="I4" s="69">
        <v>86996210</v>
      </c>
      <c r="J4" s="71">
        <f aca="true" t="shared" si="3" ref="J4:J9">I4/B4</f>
        <v>0.1532086175648709</v>
      </c>
      <c r="K4" s="24">
        <v>3244156</v>
      </c>
      <c r="L4" s="71">
        <f aca="true" t="shared" si="4" ref="L4:L9">K4/B4</f>
        <v>0.005713267921956385</v>
      </c>
      <c r="M4" s="24">
        <v>13477541</v>
      </c>
      <c r="N4" s="71">
        <f aca="true" t="shared" si="5" ref="N4:N9">M4/B4</f>
        <v>0.023735234268066018</v>
      </c>
      <c r="O4" s="97"/>
      <c r="P4" s="97"/>
    </row>
    <row r="5" spans="1:16" s="105" customFormat="1" ht="15" customHeight="1">
      <c r="A5" s="149" t="s">
        <v>10</v>
      </c>
      <c r="B5" s="13">
        <v>553711926</v>
      </c>
      <c r="C5" s="88">
        <v>200711640</v>
      </c>
      <c r="D5" s="74">
        <f t="shared" si="0"/>
        <v>0.3624838667462619</v>
      </c>
      <c r="E5" s="18">
        <v>0</v>
      </c>
      <c r="F5" s="80">
        <f t="shared" si="1"/>
        <v>0</v>
      </c>
      <c r="G5" s="81">
        <v>168358124</v>
      </c>
      <c r="H5" s="74">
        <f t="shared" si="2"/>
        <v>0.30405363528326823</v>
      </c>
      <c r="I5" s="81">
        <v>67139000</v>
      </c>
      <c r="J5" s="71">
        <f t="shared" si="3"/>
        <v>0.12125258071468736</v>
      </c>
      <c r="K5" s="73">
        <v>3793904</v>
      </c>
      <c r="L5" s="71">
        <f t="shared" si="4"/>
        <v>0.006851765009663165</v>
      </c>
      <c r="M5" s="73">
        <v>6839703</v>
      </c>
      <c r="N5" s="71">
        <f t="shared" si="5"/>
        <v>0.012352457440116614</v>
      </c>
      <c r="O5" s="79"/>
      <c r="P5" s="79"/>
    </row>
    <row r="6" spans="1:16" s="105" customFormat="1" ht="15" customHeight="1">
      <c r="A6" s="149" t="s">
        <v>11</v>
      </c>
      <c r="B6" s="13">
        <v>611780660</v>
      </c>
      <c r="C6" s="88">
        <v>217262596</v>
      </c>
      <c r="D6" s="74">
        <f t="shared" si="0"/>
        <v>0.35513152050278934</v>
      </c>
      <c r="E6" s="18">
        <v>0</v>
      </c>
      <c r="F6" s="80">
        <f t="shared" si="1"/>
        <v>0</v>
      </c>
      <c r="G6" s="81">
        <v>192321084</v>
      </c>
      <c r="H6" s="74">
        <f t="shared" si="2"/>
        <v>0.31436280447309334</v>
      </c>
      <c r="I6" s="81">
        <v>82918525</v>
      </c>
      <c r="J6" s="71">
        <f t="shared" si="3"/>
        <v>0.13553636200268246</v>
      </c>
      <c r="K6" s="73">
        <v>5256438</v>
      </c>
      <c r="L6" s="71">
        <f t="shared" si="4"/>
        <v>0.008592030352839203</v>
      </c>
      <c r="M6" s="73">
        <v>7528079</v>
      </c>
      <c r="N6" s="71">
        <f t="shared" si="5"/>
        <v>0.012305192844768907</v>
      </c>
      <c r="O6" s="79"/>
      <c r="P6" s="79"/>
    </row>
    <row r="7" spans="1:16" s="105" customFormat="1" ht="15" customHeight="1">
      <c r="A7" s="149" t="s">
        <v>41</v>
      </c>
      <c r="B7" s="13">
        <v>585058115</v>
      </c>
      <c r="C7" s="88">
        <v>224344326</v>
      </c>
      <c r="D7" s="74">
        <f t="shared" si="0"/>
        <v>0.38345648107111546</v>
      </c>
      <c r="E7" s="18">
        <v>0</v>
      </c>
      <c r="F7" s="80">
        <f t="shared" si="1"/>
        <v>0</v>
      </c>
      <c r="G7" s="81">
        <v>183467832</v>
      </c>
      <c r="H7" s="74">
        <f t="shared" si="2"/>
        <v>0.31358907311284795</v>
      </c>
      <c r="I7" s="81">
        <v>80368131</v>
      </c>
      <c r="J7" s="71">
        <f t="shared" si="3"/>
        <v>0.13736777413983908</v>
      </c>
      <c r="K7" s="73">
        <v>5020377</v>
      </c>
      <c r="L7" s="71">
        <f t="shared" si="4"/>
        <v>0.008580988574100883</v>
      </c>
      <c r="M7" s="73">
        <v>11304803</v>
      </c>
      <c r="N7" s="71">
        <f t="shared" si="5"/>
        <v>0.019322530036182815</v>
      </c>
      <c r="O7" s="79"/>
      <c r="P7" s="79"/>
    </row>
    <row r="8" spans="1:16" s="105" customFormat="1" ht="15" customHeight="1">
      <c r="A8" s="149" t="s">
        <v>45</v>
      </c>
      <c r="B8" s="13">
        <v>672034000</v>
      </c>
      <c r="C8" s="88">
        <v>232175000</v>
      </c>
      <c r="D8" s="74">
        <f t="shared" si="0"/>
        <v>0.34548103220967985</v>
      </c>
      <c r="E8" s="18">
        <v>0</v>
      </c>
      <c r="F8" s="80">
        <f t="shared" si="1"/>
        <v>0</v>
      </c>
      <c r="G8" s="81">
        <v>178830000</v>
      </c>
      <c r="H8" s="74">
        <f t="shared" si="2"/>
        <v>0.2661026079037668</v>
      </c>
      <c r="I8" s="81">
        <v>107249000</v>
      </c>
      <c r="J8" s="71">
        <f t="shared" si="3"/>
        <v>0.15958865176464285</v>
      </c>
      <c r="K8" s="73">
        <v>58729000</v>
      </c>
      <c r="L8" s="71">
        <f t="shared" si="4"/>
        <v>0.08738992372409729</v>
      </c>
      <c r="M8" s="73">
        <v>9068000</v>
      </c>
      <c r="N8" s="71">
        <f t="shared" si="5"/>
        <v>0.013493364919036835</v>
      </c>
      <c r="O8" s="47"/>
      <c r="P8" s="79"/>
    </row>
    <row r="9" spans="1:16" s="105" customFormat="1" ht="15" customHeight="1">
      <c r="A9" s="149" t="s">
        <v>48</v>
      </c>
      <c r="B9" s="13">
        <f>C9+E9+G9+I9+K9+M9+O9+G22+I22+K22+M22+O22</f>
        <v>658921000</v>
      </c>
      <c r="C9" s="88">
        <v>241324000</v>
      </c>
      <c r="D9" s="74">
        <f t="shared" si="0"/>
        <v>0.3662411730693057</v>
      </c>
      <c r="E9" s="18">
        <v>49000</v>
      </c>
      <c r="F9" s="80">
        <f t="shared" si="1"/>
        <v>7.436399811206502E-05</v>
      </c>
      <c r="G9" s="81">
        <v>174509000</v>
      </c>
      <c r="H9" s="74">
        <f t="shared" si="2"/>
        <v>0.2648405499293542</v>
      </c>
      <c r="I9" s="81">
        <v>110108000</v>
      </c>
      <c r="J9" s="71">
        <f t="shared" si="3"/>
        <v>0.16710349192088278</v>
      </c>
      <c r="K9" s="73">
        <v>31102000</v>
      </c>
      <c r="L9" s="71">
        <f t="shared" si="4"/>
        <v>0.04720140957717238</v>
      </c>
      <c r="M9" s="73">
        <v>32086000</v>
      </c>
      <c r="N9" s="71">
        <f t="shared" si="5"/>
        <v>0.048694760069871806</v>
      </c>
      <c r="O9" s="47"/>
      <c r="P9" s="79"/>
    </row>
    <row r="10" spans="1:16" s="105" customFormat="1" ht="15" customHeight="1">
      <c r="A10" s="149" t="s">
        <v>59</v>
      </c>
      <c r="B10" s="13">
        <f>C10+E10+G10+I10+K10+M10+O10+G23+I23+K23+M23+O23</f>
        <v>716371152</v>
      </c>
      <c r="C10" s="88">
        <v>217474010</v>
      </c>
      <c r="D10" s="74">
        <f>C10/B10</f>
        <v>0.3035772858703836</v>
      </c>
      <c r="E10" s="18">
        <v>55600</v>
      </c>
      <c r="F10" s="80">
        <f>E10/B10</f>
        <v>7.76133989270411E-05</v>
      </c>
      <c r="G10" s="81">
        <v>176878727</v>
      </c>
      <c r="H10" s="74">
        <f>G10/B10</f>
        <v>0.2469093381359388</v>
      </c>
      <c r="I10" s="81">
        <v>131097663</v>
      </c>
      <c r="J10" s="71">
        <f>I10/B10</f>
        <v>0.18300243195722654</v>
      </c>
      <c r="K10" s="73">
        <v>30515786</v>
      </c>
      <c r="L10" s="71">
        <f>K10/B10</f>
        <v>0.04259773151780964</v>
      </c>
      <c r="M10" s="73">
        <v>66810079</v>
      </c>
      <c r="N10" s="71">
        <f>M10/B10</f>
        <v>0.09326182219018223</v>
      </c>
      <c r="O10" s="47"/>
      <c r="P10" s="79"/>
    </row>
    <row r="11" spans="1:16" s="105" customFormat="1" ht="15" customHeight="1">
      <c r="A11" s="149" t="s">
        <v>57</v>
      </c>
      <c r="B11" s="13">
        <f>C11+E11+G11+I11+K11+M11+O11+G24+I24+K24+M24+O24</f>
        <v>756649000</v>
      </c>
      <c r="C11" s="88">
        <v>188815000</v>
      </c>
      <c r="D11" s="74">
        <f>C11/B11</f>
        <v>0.2495410685800153</v>
      </c>
      <c r="E11" s="18">
        <v>0</v>
      </c>
      <c r="F11" s="80">
        <f>E11/B11</f>
        <v>0</v>
      </c>
      <c r="G11" s="81">
        <v>185780000</v>
      </c>
      <c r="H11" s="74">
        <f>G11/B11</f>
        <v>0.24552996171276245</v>
      </c>
      <c r="I11" s="81">
        <v>68020000</v>
      </c>
      <c r="J11" s="71">
        <f>I11/B11</f>
        <v>0.08989637202983153</v>
      </c>
      <c r="K11" s="73">
        <v>31541000</v>
      </c>
      <c r="L11" s="71">
        <f>K11/B11</f>
        <v>0.04168511423394467</v>
      </c>
      <c r="M11" s="73">
        <v>65440000</v>
      </c>
      <c r="N11" s="71">
        <f>M11/B11</f>
        <v>0.08648660078847656</v>
      </c>
      <c r="O11" s="47">
        <v>135725000</v>
      </c>
      <c r="P11" s="104">
        <f>O11/B11</f>
        <v>0.1793764347801953</v>
      </c>
    </row>
    <row r="12" spans="1:16" s="105" customFormat="1" ht="15" customHeight="1">
      <c r="A12" s="149" t="s">
        <v>80</v>
      </c>
      <c r="B12" s="13">
        <f>C12+E12+G12+I12+K12+M12+O12+G25+I25+K25+M25+O25</f>
        <v>797326000</v>
      </c>
      <c r="C12" s="88">
        <v>192185000</v>
      </c>
      <c r="D12" s="74">
        <f>C12/B12</f>
        <v>0.2410369158913669</v>
      </c>
      <c r="E12" s="18">
        <v>0</v>
      </c>
      <c r="F12" s="80">
        <f>E12/B12</f>
        <v>0</v>
      </c>
      <c r="G12" s="81">
        <v>195665000</v>
      </c>
      <c r="H12" s="74">
        <f>G12/B12</f>
        <v>0.24540150452888781</v>
      </c>
      <c r="I12" s="81">
        <v>43758000</v>
      </c>
      <c r="J12" s="71">
        <f>I12/B12</f>
        <v>0.054880939540413835</v>
      </c>
      <c r="K12" s="73">
        <v>34733000</v>
      </c>
      <c r="L12" s="71">
        <f>K12/B12</f>
        <v>0.04356185550201549</v>
      </c>
      <c r="M12" s="73">
        <v>86784000</v>
      </c>
      <c r="N12" s="71">
        <f>M12/B12</f>
        <v>0.10884381043638361</v>
      </c>
      <c r="O12" s="47">
        <v>174754000</v>
      </c>
      <c r="P12" s="104">
        <f>O12/B12</f>
        <v>0.21917509274750854</v>
      </c>
    </row>
    <row r="13" spans="1:16" s="105" customFormat="1" ht="15" customHeight="1">
      <c r="A13" s="149" t="s">
        <v>79</v>
      </c>
      <c r="B13" s="13">
        <f>C13+E13+G13+I13+K13+M13+O13+G26+I26+K26+M26+O26</f>
        <v>797829000</v>
      </c>
      <c r="C13" s="88">
        <v>190069000</v>
      </c>
      <c r="D13" s="74">
        <f>C13/B13</f>
        <v>0.23823275413653802</v>
      </c>
      <c r="E13" s="18">
        <v>0</v>
      </c>
      <c r="F13" s="80">
        <f>E13/B13</f>
        <v>0</v>
      </c>
      <c r="G13" s="81">
        <v>147702000</v>
      </c>
      <c r="H13" s="74">
        <f>G13/B13</f>
        <v>0.18512989625596463</v>
      </c>
      <c r="I13" s="81">
        <v>54346000</v>
      </c>
      <c r="J13" s="71">
        <f>I13/B13</f>
        <v>0.0681173534679737</v>
      </c>
      <c r="K13" s="73">
        <v>28378000</v>
      </c>
      <c r="L13" s="71">
        <f>K13/B13</f>
        <v>0.03556902544279539</v>
      </c>
      <c r="M13" s="61">
        <v>85575000</v>
      </c>
      <c r="N13" s="71">
        <f>M13/B13</f>
        <v>0.10725982635376753</v>
      </c>
      <c r="O13" s="47">
        <v>223265000</v>
      </c>
      <c r="P13" s="104">
        <f>O13/B13</f>
        <v>0.2798406676117313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93"/>
      <c r="N14" s="98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G15" s="30"/>
      <c r="H15" s="5"/>
      <c r="I15" s="8"/>
      <c r="J15" s="8"/>
      <c r="K15" s="5"/>
      <c r="L15" s="5"/>
      <c r="M15" s="5"/>
      <c r="N15" s="8"/>
      <c r="O15" s="99"/>
      <c r="P15" s="100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G16" s="185" t="s">
        <v>24</v>
      </c>
      <c r="H16" s="96" t="s">
        <v>2</v>
      </c>
      <c r="I16" s="102" t="s">
        <v>8</v>
      </c>
      <c r="J16" s="96" t="s">
        <v>2</v>
      </c>
      <c r="K16" s="109" t="s">
        <v>31</v>
      </c>
      <c r="L16" s="96" t="s">
        <v>2</v>
      </c>
      <c r="M16" s="96" t="s">
        <v>25</v>
      </c>
      <c r="N16" s="96" t="s">
        <v>2</v>
      </c>
      <c r="O16" s="96" t="s">
        <v>33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F17" s="95">
        <v>2001</v>
      </c>
      <c r="G17" s="69">
        <v>1012000</v>
      </c>
      <c r="H17" s="70">
        <f aca="true" t="shared" si="6" ref="H17:H26">G17/B4</f>
        <v>0.0017822284554194871</v>
      </c>
      <c r="I17" s="24">
        <v>62035980</v>
      </c>
      <c r="J17" s="71">
        <f aca="true" t="shared" si="7" ref="J17:J26">I17/B4</f>
        <v>0.109251273533433</v>
      </c>
      <c r="K17" s="24">
        <v>10068784</v>
      </c>
      <c r="L17" s="71">
        <f aca="true" t="shared" si="8" ref="L17:L26">K17/B4</f>
        <v>0.0177320882967119</v>
      </c>
      <c r="M17" s="24">
        <v>599733</v>
      </c>
      <c r="N17" s="71">
        <f aca="true" t="shared" si="9" ref="N17:N26">M17/B4</f>
        <v>0.0010561869745593826</v>
      </c>
      <c r="O17" s="24"/>
      <c r="P17" s="71">
        <f>O17/B4</f>
        <v>0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F18" s="95">
        <v>2002</v>
      </c>
      <c r="G18" s="61">
        <v>0</v>
      </c>
      <c r="H18" s="72">
        <f t="shared" si="6"/>
        <v>0</v>
      </c>
      <c r="I18" s="73">
        <v>70695138</v>
      </c>
      <c r="J18" s="71">
        <f t="shared" si="7"/>
        <v>0.12767494193361478</v>
      </c>
      <c r="K18" s="73">
        <v>30930283</v>
      </c>
      <c r="L18" s="71">
        <f t="shared" si="8"/>
        <v>0.055859882273873944</v>
      </c>
      <c r="M18" s="73">
        <v>5244134</v>
      </c>
      <c r="N18" s="71">
        <f t="shared" si="9"/>
        <v>0.009470870598514073</v>
      </c>
      <c r="O18" s="73"/>
      <c r="P18" s="71">
        <f aca="true" t="shared" si="10" ref="P18:P26">O18/B5</f>
        <v>0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F19" s="95">
        <v>2003</v>
      </c>
      <c r="G19" s="61">
        <v>0</v>
      </c>
      <c r="H19" s="72">
        <f t="shared" si="6"/>
        <v>0</v>
      </c>
      <c r="I19" s="73">
        <v>70545123</v>
      </c>
      <c r="J19" s="71">
        <f t="shared" si="7"/>
        <v>0.11531113618400425</v>
      </c>
      <c r="K19" s="73">
        <v>34248483</v>
      </c>
      <c r="L19" s="71">
        <f t="shared" si="8"/>
        <v>0.055981637275032525</v>
      </c>
      <c r="M19" s="73">
        <v>1700332</v>
      </c>
      <c r="N19" s="71">
        <f t="shared" si="9"/>
        <v>0.002779316364789956</v>
      </c>
      <c r="O19" s="73"/>
      <c r="P19" s="71">
        <f t="shared" si="10"/>
        <v>0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F20" s="95">
        <v>2004</v>
      </c>
      <c r="G20" s="61">
        <v>0</v>
      </c>
      <c r="H20" s="72">
        <f t="shared" si="6"/>
        <v>0</v>
      </c>
      <c r="I20" s="73">
        <v>49709963</v>
      </c>
      <c r="J20" s="71">
        <f t="shared" si="7"/>
        <v>0.08496585505868934</v>
      </c>
      <c r="K20" s="73">
        <v>28956381</v>
      </c>
      <c r="L20" s="71">
        <f t="shared" si="8"/>
        <v>0.0494931704348721</v>
      </c>
      <c r="M20" s="73">
        <v>1886302</v>
      </c>
      <c r="N20" s="71">
        <f t="shared" si="9"/>
        <v>0.0032241275723523637</v>
      </c>
      <c r="O20" s="73"/>
      <c r="P20" s="71">
        <f t="shared" si="10"/>
        <v>0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F21" s="95">
        <v>2005</v>
      </c>
      <c r="G21" s="61">
        <v>0</v>
      </c>
      <c r="H21" s="72">
        <f t="shared" si="6"/>
        <v>0</v>
      </c>
      <c r="I21" s="73">
        <v>53779000</v>
      </c>
      <c r="J21" s="71">
        <f t="shared" si="7"/>
        <v>0.08002422496480832</v>
      </c>
      <c r="K21" s="73">
        <v>31887000</v>
      </c>
      <c r="L21" s="71">
        <f t="shared" si="8"/>
        <v>0.047448492189383275</v>
      </c>
      <c r="M21" s="73">
        <v>318000</v>
      </c>
      <c r="N21" s="71">
        <f t="shared" si="9"/>
        <v>0.00047319034453613954</v>
      </c>
      <c r="O21" s="73"/>
      <c r="P21" s="71">
        <f t="shared" si="10"/>
        <v>0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F22" s="95">
        <v>2006</v>
      </c>
      <c r="G22" s="61">
        <v>0</v>
      </c>
      <c r="H22" s="72">
        <f t="shared" si="6"/>
        <v>0</v>
      </c>
      <c r="I22" s="73">
        <v>42772000</v>
      </c>
      <c r="J22" s="71">
        <f t="shared" si="7"/>
        <v>0.0649121821887601</v>
      </c>
      <c r="K22" s="73">
        <v>26325000</v>
      </c>
      <c r="L22" s="71">
        <f t="shared" si="8"/>
        <v>0.0399516785775533</v>
      </c>
      <c r="M22" s="73">
        <v>371000</v>
      </c>
      <c r="N22" s="71">
        <f t="shared" si="9"/>
        <v>0.0005630416999913495</v>
      </c>
      <c r="O22" s="73">
        <v>275000</v>
      </c>
      <c r="P22" s="71">
        <f t="shared" si="10"/>
        <v>0.00041734896899628333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F23" s="95">
        <v>2007</v>
      </c>
      <c r="G23" s="61"/>
      <c r="H23" s="72">
        <f t="shared" si="6"/>
        <v>0</v>
      </c>
      <c r="I23" s="73">
        <v>75707876</v>
      </c>
      <c r="J23" s="71">
        <f t="shared" si="7"/>
        <v>0.10568247449472952</v>
      </c>
      <c r="K23" s="73">
        <v>16896243</v>
      </c>
      <c r="L23" s="71">
        <f t="shared" si="8"/>
        <v>0.023585878567036436</v>
      </c>
      <c r="M23" s="73">
        <v>136222</v>
      </c>
      <c r="N23" s="71">
        <f t="shared" si="9"/>
        <v>0.00019015561922013297</v>
      </c>
      <c r="O23" s="73">
        <v>798946</v>
      </c>
      <c r="P23" s="71">
        <f t="shared" si="10"/>
        <v>0.0011152682485461112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F24" s="95">
        <v>2008</v>
      </c>
      <c r="G24" s="61">
        <v>0</v>
      </c>
      <c r="H24" s="72">
        <f t="shared" si="6"/>
        <v>0</v>
      </c>
      <c r="I24" s="73">
        <v>64819000</v>
      </c>
      <c r="J24" s="71">
        <f t="shared" si="7"/>
        <v>0.08566587678038298</v>
      </c>
      <c r="K24" s="73">
        <v>15943000</v>
      </c>
      <c r="L24" s="71">
        <f t="shared" si="8"/>
        <v>0.02107053600810944</v>
      </c>
      <c r="M24" s="73">
        <v>100000</v>
      </c>
      <c r="N24" s="71">
        <f t="shared" si="9"/>
        <v>0.00013216167602151063</v>
      </c>
      <c r="O24" s="73">
        <v>466000</v>
      </c>
      <c r="P24" s="71">
        <f t="shared" si="10"/>
        <v>0.0006158734102602396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F25" s="95">
        <v>2009</v>
      </c>
      <c r="G25" s="61">
        <v>0</v>
      </c>
      <c r="H25" s="72">
        <f t="shared" si="6"/>
        <v>0</v>
      </c>
      <c r="I25" s="73">
        <v>57187000</v>
      </c>
      <c r="J25" s="71">
        <f t="shared" si="7"/>
        <v>0.07172348575112313</v>
      </c>
      <c r="K25" s="73">
        <v>11710000</v>
      </c>
      <c r="L25" s="71">
        <f t="shared" si="8"/>
        <v>0.01468658992683043</v>
      </c>
      <c r="M25" s="73">
        <v>161000</v>
      </c>
      <c r="N25" s="71">
        <f t="shared" si="9"/>
        <v>0.0002019249340922032</v>
      </c>
      <c r="O25" s="73">
        <v>389000</v>
      </c>
      <c r="P25" s="71">
        <f t="shared" si="10"/>
        <v>0.00048788074137805617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F26" s="95">
        <v>2010</v>
      </c>
      <c r="G26" s="61">
        <v>0</v>
      </c>
      <c r="H26" s="72">
        <f t="shared" si="6"/>
        <v>0</v>
      </c>
      <c r="I26" s="73">
        <v>63208000</v>
      </c>
      <c r="J26" s="71">
        <f t="shared" si="7"/>
        <v>0.07922499683516142</v>
      </c>
      <c r="K26" s="73">
        <v>5001000</v>
      </c>
      <c r="L26" s="71">
        <f t="shared" si="8"/>
        <v>0.00626826049190992</v>
      </c>
      <c r="M26" s="73">
        <v>161000</v>
      </c>
      <c r="N26" s="71">
        <f t="shared" si="9"/>
        <v>0.00020179762831383667</v>
      </c>
      <c r="O26" s="73">
        <v>124000</v>
      </c>
      <c r="P26" s="71">
        <f t="shared" si="10"/>
        <v>0.0001554217758441972</v>
      </c>
      <c r="Q26" s="57"/>
      <c r="R26" s="62"/>
      <c r="S26" s="57"/>
      <c r="T26" s="62"/>
    </row>
    <row r="27" s="105" customFormat="1" ht="15" customHeight="1">
      <c r="A27" s="153"/>
    </row>
    <row r="28" spans="1:18" s="56" customFormat="1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5"/>
      <c r="J28" s="5"/>
      <c r="K28" s="7"/>
      <c r="L28" s="7"/>
      <c r="M28" s="7"/>
      <c r="N28" s="8"/>
      <c r="O28" s="6"/>
      <c r="P28" s="8"/>
      <c r="Q28" s="6"/>
      <c r="R28" s="101"/>
    </row>
    <row r="29" spans="1:18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  <c r="Q29" s="102" t="s">
        <v>77</v>
      </c>
      <c r="R29" s="96" t="s">
        <v>2</v>
      </c>
    </row>
    <row r="30" spans="1:18" s="105" customFormat="1" ht="15" customHeight="1" thickTop="1">
      <c r="A30" s="164" t="s">
        <v>9</v>
      </c>
      <c r="B30" s="24">
        <v>536898155</v>
      </c>
      <c r="C30" s="22">
        <v>22425351</v>
      </c>
      <c r="D30" s="71">
        <f aca="true" t="shared" si="11" ref="D30:D35">C30/B30</f>
        <v>0.04176835176496369</v>
      </c>
      <c r="E30" s="24">
        <v>309041907</v>
      </c>
      <c r="F30" s="60">
        <f aca="true" t="shared" si="12" ref="F30:F35">E30/B30</f>
        <v>0.575606200397541</v>
      </c>
      <c r="G30" s="24">
        <v>130974425</v>
      </c>
      <c r="H30" s="60">
        <f aca="true" t="shared" si="13" ref="H30:H35">G30/B30</f>
        <v>0.24394649856824335</v>
      </c>
      <c r="I30" s="24">
        <v>25259075</v>
      </c>
      <c r="J30" s="71">
        <f aca="true" t="shared" si="14" ref="J30:J35">I30/B30</f>
        <v>0.04704630620308241</v>
      </c>
      <c r="K30" s="24">
        <v>6158070</v>
      </c>
      <c r="L30" s="71">
        <f aca="true" t="shared" si="15" ref="L30:L35">K30/B30</f>
        <v>0.01146971719431593</v>
      </c>
      <c r="M30" s="24">
        <v>1140916</v>
      </c>
      <c r="N30" s="71">
        <f aca="true" t="shared" si="16" ref="N30:N35">M30/B30</f>
        <v>0.0021250138212898124</v>
      </c>
      <c r="O30" s="24"/>
      <c r="P30" s="71"/>
      <c r="Q30" s="24"/>
      <c r="R30" s="71"/>
    </row>
    <row r="31" spans="1:18" s="105" customFormat="1" ht="15" customHeight="1">
      <c r="A31" s="149" t="s">
        <v>10</v>
      </c>
      <c r="B31" s="73">
        <v>519463443</v>
      </c>
      <c r="C31" s="88">
        <v>14955493</v>
      </c>
      <c r="D31" s="71">
        <f t="shared" si="11"/>
        <v>0.02879027042524723</v>
      </c>
      <c r="E31" s="73">
        <v>270724512</v>
      </c>
      <c r="F31" s="60">
        <f t="shared" si="12"/>
        <v>0.5211618173485213</v>
      </c>
      <c r="G31" s="73">
        <v>157968757</v>
      </c>
      <c r="H31" s="60">
        <f t="shared" si="13"/>
        <v>0.3040998536638121</v>
      </c>
      <c r="I31" s="73">
        <v>23977511</v>
      </c>
      <c r="J31" s="71">
        <f t="shared" si="14"/>
        <v>0.046158225998590624</v>
      </c>
      <c r="K31" s="73">
        <v>5431575</v>
      </c>
      <c r="L31" s="71">
        <f t="shared" si="15"/>
        <v>0.01045612559111306</v>
      </c>
      <c r="M31" s="73">
        <v>1430193</v>
      </c>
      <c r="N31" s="71">
        <f t="shared" si="16"/>
        <v>0.0027532120292052967</v>
      </c>
      <c r="O31" s="73"/>
      <c r="P31" s="71"/>
      <c r="Q31" s="73"/>
      <c r="R31" s="71"/>
    </row>
    <row r="32" spans="1:18" s="105" customFormat="1" ht="15" customHeight="1">
      <c r="A32" s="149" t="s">
        <v>11</v>
      </c>
      <c r="B32" s="73">
        <v>582824279</v>
      </c>
      <c r="C32" s="88">
        <v>16022464</v>
      </c>
      <c r="D32" s="71">
        <f t="shared" si="11"/>
        <v>0.027491071627096714</v>
      </c>
      <c r="E32" s="73">
        <v>329561291</v>
      </c>
      <c r="F32" s="60">
        <f t="shared" si="12"/>
        <v>0.5654556662695241</v>
      </c>
      <c r="G32" s="73">
        <v>157829075</v>
      </c>
      <c r="H32" s="80">
        <f t="shared" si="13"/>
        <v>0.2708004465270398</v>
      </c>
      <c r="I32" s="81">
        <v>29180404</v>
      </c>
      <c r="J32" s="71">
        <f t="shared" si="14"/>
        <v>0.05006724162223859</v>
      </c>
      <c r="K32" s="73">
        <v>10530370</v>
      </c>
      <c r="L32" s="71">
        <f t="shared" si="15"/>
        <v>0.018067830012277165</v>
      </c>
      <c r="M32" s="73">
        <v>1408512</v>
      </c>
      <c r="N32" s="71">
        <f t="shared" si="16"/>
        <v>0.002416700969315659</v>
      </c>
      <c r="O32" s="73"/>
      <c r="P32" s="71"/>
      <c r="Q32" s="73"/>
      <c r="R32" s="71"/>
    </row>
    <row r="33" spans="1:18" s="105" customFormat="1" ht="15" customHeight="1">
      <c r="A33" s="149" t="s">
        <v>41</v>
      </c>
      <c r="B33" s="73">
        <v>553170866</v>
      </c>
      <c r="C33" s="88">
        <v>11310105</v>
      </c>
      <c r="D33" s="71">
        <f t="shared" si="11"/>
        <v>0.020445952046939508</v>
      </c>
      <c r="E33" s="73">
        <v>346064205</v>
      </c>
      <c r="F33" s="80">
        <f t="shared" si="12"/>
        <v>0.6256009241817156</v>
      </c>
      <c r="G33" s="81">
        <v>113625924</v>
      </c>
      <c r="H33" s="80">
        <f t="shared" si="13"/>
        <v>0.205408366535341</v>
      </c>
      <c r="I33" s="81">
        <v>34910537</v>
      </c>
      <c r="J33" s="71">
        <f t="shared" si="14"/>
        <v>0.06310986197165344</v>
      </c>
      <c r="K33" s="73">
        <v>8678342</v>
      </c>
      <c r="L33" s="71">
        <f t="shared" si="15"/>
        <v>0.015688356949731332</v>
      </c>
      <c r="M33" s="73">
        <v>1289325</v>
      </c>
      <c r="N33" s="71">
        <f t="shared" si="16"/>
        <v>0.002330789778071935</v>
      </c>
      <c r="O33" s="73"/>
      <c r="P33" s="71"/>
      <c r="Q33" s="73"/>
      <c r="R33" s="71"/>
    </row>
    <row r="34" spans="1:18" s="105" customFormat="1" ht="15" customHeight="1">
      <c r="A34" s="149" t="s">
        <v>45</v>
      </c>
      <c r="B34" s="73">
        <v>646634000</v>
      </c>
      <c r="C34" s="88">
        <v>10735000</v>
      </c>
      <c r="D34" s="71">
        <f t="shared" si="11"/>
        <v>0.01660135408902099</v>
      </c>
      <c r="E34" s="73">
        <v>387841000</v>
      </c>
      <c r="F34" s="80">
        <f t="shared" si="12"/>
        <v>0.5997844220996731</v>
      </c>
      <c r="G34" s="81">
        <v>130924000</v>
      </c>
      <c r="H34" s="80">
        <f t="shared" si="13"/>
        <v>0.20247002168150763</v>
      </c>
      <c r="I34" s="81">
        <v>39530000</v>
      </c>
      <c r="J34" s="71">
        <f t="shared" si="14"/>
        <v>0.061131954088402406</v>
      </c>
      <c r="K34" s="73">
        <v>9743000</v>
      </c>
      <c r="L34" s="71">
        <f t="shared" si="15"/>
        <v>0.015067255974786356</v>
      </c>
      <c r="M34" s="73">
        <v>1438000</v>
      </c>
      <c r="N34" s="71">
        <f t="shared" si="16"/>
        <v>0.002223823677690935</v>
      </c>
      <c r="O34" s="73"/>
      <c r="P34" s="71"/>
      <c r="Q34" s="73"/>
      <c r="R34" s="71"/>
    </row>
    <row r="35" spans="1:18" s="105" customFormat="1" ht="15" customHeight="1">
      <c r="A35" s="149" t="s">
        <v>48</v>
      </c>
      <c r="B35" s="73">
        <f>C35+E35+G35+I35+K35+M35+O35+Q35+I49+K49+M49+O49+Q49</f>
        <v>643984000</v>
      </c>
      <c r="C35" s="88">
        <v>9122000</v>
      </c>
      <c r="D35" s="71">
        <f t="shared" si="11"/>
        <v>0.014164948197470745</v>
      </c>
      <c r="E35" s="73">
        <v>412410000</v>
      </c>
      <c r="F35" s="80">
        <f t="shared" si="12"/>
        <v>0.6404041094188675</v>
      </c>
      <c r="G35" s="81">
        <v>139433000</v>
      </c>
      <c r="H35" s="80">
        <f t="shared" si="13"/>
        <v>0.21651624885090312</v>
      </c>
      <c r="I35" s="81">
        <v>40692000</v>
      </c>
      <c r="J35" s="71">
        <f t="shared" si="14"/>
        <v>0.06318790528957241</v>
      </c>
      <c r="K35" s="73">
        <v>29482000</v>
      </c>
      <c r="L35" s="71">
        <f t="shared" si="15"/>
        <v>0.04578064051280777</v>
      </c>
      <c r="M35" s="73">
        <v>1433000</v>
      </c>
      <c r="N35" s="71">
        <f t="shared" si="16"/>
        <v>0.0022252105642376206</v>
      </c>
      <c r="O35" s="73"/>
      <c r="P35" s="71"/>
      <c r="Q35" s="73"/>
      <c r="R35" s="71"/>
    </row>
    <row r="36" spans="1:18" s="105" customFormat="1" ht="15" customHeight="1">
      <c r="A36" s="149" t="s">
        <v>59</v>
      </c>
      <c r="B36" s="73">
        <f>C36+E36+G36+I36+K36+M36+O36+Q36+I50+K50+M50+O50+Q50</f>
        <v>700428150</v>
      </c>
      <c r="C36" s="88">
        <v>23549200</v>
      </c>
      <c r="D36" s="71">
        <f>C36/B36</f>
        <v>0.03362115014937649</v>
      </c>
      <c r="E36" s="73">
        <v>443011520</v>
      </c>
      <c r="F36" s="80">
        <f>E36/B36</f>
        <v>0.6324867440007944</v>
      </c>
      <c r="G36" s="81">
        <v>122946410</v>
      </c>
      <c r="H36" s="80">
        <f>G36/B36</f>
        <v>0.17553036667643926</v>
      </c>
      <c r="I36" s="81">
        <v>38034332</v>
      </c>
      <c r="J36" s="71">
        <f>I36/B36</f>
        <v>0.054301546846739386</v>
      </c>
      <c r="K36" s="73">
        <v>58802314</v>
      </c>
      <c r="L36" s="71">
        <f>K36/B36</f>
        <v>0.08395195709938272</v>
      </c>
      <c r="M36" s="73">
        <v>2585555</v>
      </c>
      <c r="N36" s="71">
        <f>M36/B36</f>
        <v>0.0036913921863363144</v>
      </c>
      <c r="O36" s="73"/>
      <c r="P36" s="71"/>
      <c r="Q36" s="73"/>
      <c r="R36" s="71"/>
    </row>
    <row r="37" spans="1:18" s="105" customFormat="1" ht="15" customHeight="1">
      <c r="A37" s="149" t="s">
        <v>57</v>
      </c>
      <c r="B37" s="73">
        <f>C37+E37+G37+I37+K37+M37+O37+Q37+I51+K51+M51+O51+Q51</f>
        <v>728854000</v>
      </c>
      <c r="C37" s="88">
        <v>12996000</v>
      </c>
      <c r="D37" s="71">
        <f>C37/B37</f>
        <v>0.017830731531966622</v>
      </c>
      <c r="E37" s="73">
        <v>497404000</v>
      </c>
      <c r="F37" s="80">
        <f>E37/B37</f>
        <v>0.6824466902836508</v>
      </c>
      <c r="G37" s="81">
        <v>28724000</v>
      </c>
      <c r="H37" s="80">
        <f>G37/B37</f>
        <v>0.03940981321362028</v>
      </c>
      <c r="I37" s="81">
        <v>34781000</v>
      </c>
      <c r="J37" s="71">
        <f>I37/B37</f>
        <v>0.047720119530111654</v>
      </c>
      <c r="K37" s="73">
        <v>70248000</v>
      </c>
      <c r="L37" s="71">
        <f>K37/B37</f>
        <v>0.09638144264832188</v>
      </c>
      <c r="M37" s="73">
        <v>918000</v>
      </c>
      <c r="N37" s="71">
        <f>M37/B37</f>
        <v>0.0012595115071056754</v>
      </c>
      <c r="O37" s="73">
        <v>101000</v>
      </c>
      <c r="P37" s="71">
        <f>O37/B37</f>
        <v>0.00013857370611946974</v>
      </c>
      <c r="Q37" s="73">
        <v>74583000</v>
      </c>
      <c r="R37" s="71">
        <f>Q37/B37</f>
        <v>0.1023291358763209</v>
      </c>
    </row>
    <row r="38" spans="1:18" s="105" customFormat="1" ht="15" customHeight="1">
      <c r="A38" s="149" t="s">
        <v>80</v>
      </c>
      <c r="B38" s="73">
        <f>C38+E38+G38+I38+K38+M38+O38+Q38+I52+K52+M52+O52+Q52</f>
        <v>786371000</v>
      </c>
      <c r="C38" s="88">
        <v>6139000</v>
      </c>
      <c r="D38" s="71">
        <f>C38/B38</f>
        <v>0.00780674770559952</v>
      </c>
      <c r="E38" s="73">
        <v>537528000</v>
      </c>
      <c r="F38" s="80">
        <f>E38/B38</f>
        <v>0.6835552175754193</v>
      </c>
      <c r="G38" s="81">
        <v>21224000</v>
      </c>
      <c r="H38" s="80">
        <f>G38/B38</f>
        <v>0.026989805066565273</v>
      </c>
      <c r="I38" s="81">
        <v>32145000</v>
      </c>
      <c r="J38" s="71">
        <f>I38/B38</f>
        <v>0.04087765189713252</v>
      </c>
      <c r="K38" s="73">
        <v>93458000</v>
      </c>
      <c r="L38" s="71">
        <f>K38/B38</f>
        <v>0.11884721079490469</v>
      </c>
      <c r="M38" s="73">
        <v>1521000</v>
      </c>
      <c r="N38" s="71">
        <f>M38/B38</f>
        <v>0.0019342015410029108</v>
      </c>
      <c r="O38" s="73">
        <v>242000</v>
      </c>
      <c r="P38" s="71">
        <f>O38/B38</f>
        <v>0.0003077427829866564</v>
      </c>
      <c r="Q38" s="73">
        <v>84864000</v>
      </c>
      <c r="R38" s="71">
        <f>Q38/B38</f>
        <v>0.10791852700570087</v>
      </c>
    </row>
    <row r="39" spans="1:18" s="105" customFormat="1" ht="15" customHeight="1">
      <c r="A39" s="149" t="s">
        <v>83</v>
      </c>
      <c r="B39" s="73">
        <f>C39+E39+G39+I39+K39+M39+O39+Q39+I53+K53+M53+O53+Q53</f>
        <v>797829000</v>
      </c>
      <c r="C39" s="88">
        <v>10089000</v>
      </c>
      <c r="D39" s="71">
        <f>C39/B39</f>
        <v>0.012645566907194398</v>
      </c>
      <c r="E39" s="73">
        <v>560437000</v>
      </c>
      <c r="F39" s="80">
        <f>E39/B39</f>
        <v>0.7024525305547931</v>
      </c>
      <c r="G39" s="81">
        <v>7000</v>
      </c>
      <c r="H39" s="80">
        <f>G39/B39</f>
        <v>8.773809926688551E-06</v>
      </c>
      <c r="I39" s="81">
        <v>33442000</v>
      </c>
      <c r="J39" s="71">
        <f>I39/B39</f>
        <v>0.041916250224045506</v>
      </c>
      <c r="K39" s="73">
        <v>93901000</v>
      </c>
      <c r="L39" s="71">
        <f>K39/B39</f>
        <v>0.11769564656085452</v>
      </c>
      <c r="M39" s="73">
        <v>1615000</v>
      </c>
      <c r="N39" s="71">
        <f>M39/B39</f>
        <v>0.0020242432902288585</v>
      </c>
      <c r="O39" s="73">
        <v>152000</v>
      </c>
      <c r="P39" s="71">
        <f>O39/B39</f>
        <v>0.0001905170155509514</v>
      </c>
      <c r="Q39" s="73">
        <v>83259000</v>
      </c>
      <c r="R39" s="71">
        <f>Q39/B39</f>
        <v>0.10435694866945172</v>
      </c>
    </row>
    <row r="40" spans="1:14" s="105" customFormat="1" ht="15" customHeight="1">
      <c r="A40" s="120"/>
      <c r="B40" s="57"/>
      <c r="C40" s="57"/>
      <c r="D40" s="92"/>
      <c r="E40" s="57"/>
      <c r="F40" s="62"/>
      <c r="G40" s="57"/>
      <c r="H40" s="62"/>
      <c r="I40" s="57"/>
      <c r="J40" s="92"/>
      <c r="K40" s="57"/>
      <c r="L40" s="92"/>
      <c r="M40" s="57"/>
      <c r="N40" s="92"/>
    </row>
    <row r="41" spans="1:14" s="105" customFormat="1" ht="15" customHeight="1">
      <c r="A41" s="153"/>
      <c r="N41" s="207"/>
    </row>
    <row r="42" spans="1:18" s="105" customFormat="1" ht="15" customHeight="1" thickBot="1">
      <c r="A42" s="153"/>
      <c r="H42" s="142"/>
      <c r="I42" s="5"/>
      <c r="J42" s="5"/>
      <c r="K42" s="5"/>
      <c r="L42" s="5"/>
      <c r="M42" s="5"/>
      <c r="N42" s="8"/>
      <c r="O42" s="5"/>
      <c r="P42" s="5"/>
      <c r="Q42" s="5"/>
      <c r="R42" s="28"/>
    </row>
    <row r="43" spans="1:18" s="190" customFormat="1" ht="15" customHeight="1" thickBot="1" thickTop="1">
      <c r="A43" s="192" t="s">
        <v>20</v>
      </c>
      <c r="B43" s="192"/>
      <c r="C43" s="192" t="s">
        <v>28</v>
      </c>
      <c r="E43" s="192" t="s">
        <v>27</v>
      </c>
      <c r="F43" s="208"/>
      <c r="G43" s="181"/>
      <c r="I43" s="96" t="s">
        <v>40</v>
      </c>
      <c r="J43" s="109" t="s">
        <v>2</v>
      </c>
      <c r="K43" s="96" t="s">
        <v>84</v>
      </c>
      <c r="L43" s="102" t="s">
        <v>2</v>
      </c>
      <c r="M43" s="96" t="s">
        <v>30</v>
      </c>
      <c r="N43" s="109" t="s">
        <v>2</v>
      </c>
      <c r="O43" s="96" t="s">
        <v>19</v>
      </c>
      <c r="P43" s="109" t="s">
        <v>2</v>
      </c>
      <c r="Q43" s="96" t="s">
        <v>26</v>
      </c>
      <c r="R43" s="109" t="s">
        <v>2</v>
      </c>
    </row>
    <row r="44" spans="1:18" s="105" customFormat="1" ht="15" customHeight="1" thickTop="1">
      <c r="A44" s="65" t="s">
        <v>23</v>
      </c>
      <c r="B44" s="103">
        <f aca="true" t="shared" si="17" ref="B44:B53">B4-B30</f>
        <v>30930283</v>
      </c>
      <c r="C44" s="71">
        <f aca="true" t="shared" si="18" ref="C44:C53">B44/B30</f>
        <v>0.057609218269710764</v>
      </c>
      <c r="D44" s="105">
        <v>2001</v>
      </c>
      <c r="E44" s="61">
        <v>84222994</v>
      </c>
      <c r="F44" s="143"/>
      <c r="G44" s="44"/>
      <c r="H44" s="105">
        <v>2001</v>
      </c>
      <c r="I44" s="83">
        <v>1222000</v>
      </c>
      <c r="J44" s="74">
        <f>I44/B30</f>
        <v>0.002276036877049801</v>
      </c>
      <c r="K44" s="84"/>
      <c r="L44" s="74">
        <f>K44/B30</f>
        <v>0</v>
      </c>
      <c r="M44" s="84"/>
      <c r="N44" s="71">
        <f>M44/B30</f>
        <v>0</v>
      </c>
      <c r="O44" s="83">
        <v>0</v>
      </c>
      <c r="P44" s="74">
        <f>O44/B30</f>
        <v>0</v>
      </c>
      <c r="Q44" s="84">
        <v>40676411</v>
      </c>
      <c r="R44" s="71">
        <f>Q44/B30</f>
        <v>0.07576187517351406</v>
      </c>
    </row>
    <row r="45" spans="1:18" s="105" customFormat="1" ht="15" customHeight="1">
      <c r="A45" s="65" t="s">
        <v>21</v>
      </c>
      <c r="B45" s="103">
        <f t="shared" si="17"/>
        <v>34248483</v>
      </c>
      <c r="C45" s="71">
        <f t="shared" si="18"/>
        <v>0.06593049705713362</v>
      </c>
      <c r="D45" s="105">
        <v>2002</v>
      </c>
      <c r="E45" s="61">
        <v>80398260</v>
      </c>
      <c r="F45" s="143"/>
      <c r="G45" s="44"/>
      <c r="H45" s="105">
        <v>2002</v>
      </c>
      <c r="I45" s="81">
        <v>1248000</v>
      </c>
      <c r="J45" s="74">
        <f aca="true" t="shared" si="19" ref="J45:J53">I45/B31</f>
        <v>0.0024024789748294186</v>
      </c>
      <c r="K45" s="61"/>
      <c r="L45" s="74">
        <f aca="true" t="shared" si="20" ref="L45:L53">K45/B31</f>
        <v>0</v>
      </c>
      <c r="M45" s="61"/>
      <c r="N45" s="71">
        <f aca="true" t="shared" si="21" ref="N45:N53">M45/B31</f>
        <v>0</v>
      </c>
      <c r="O45" s="81">
        <v>0</v>
      </c>
      <c r="P45" s="74">
        <f aca="true" t="shared" si="22" ref="P45:P53">O45/B31</f>
        <v>0</v>
      </c>
      <c r="Q45" s="61">
        <v>43727402</v>
      </c>
      <c r="R45" s="71">
        <f aca="true" t="shared" si="23" ref="R45:R53">Q45/B31</f>
        <v>0.08417801596868098</v>
      </c>
    </row>
    <row r="46" spans="1:18" s="105" customFormat="1" ht="15" customHeight="1">
      <c r="A46" s="65" t="s">
        <v>22</v>
      </c>
      <c r="B46" s="103">
        <f t="shared" si="17"/>
        <v>28956381</v>
      </c>
      <c r="C46" s="71">
        <f t="shared" si="18"/>
        <v>0.049682866763345664</v>
      </c>
      <c r="D46" s="105">
        <v>2003</v>
      </c>
      <c r="E46" s="61">
        <v>86513260</v>
      </c>
      <c r="F46" s="143"/>
      <c r="G46" s="44"/>
      <c r="H46" s="105">
        <v>2003</v>
      </c>
      <c r="I46" s="81">
        <v>1235000</v>
      </c>
      <c r="J46" s="74">
        <f t="shared" si="19"/>
        <v>0.002118992026411446</v>
      </c>
      <c r="K46" s="61"/>
      <c r="L46" s="74">
        <f t="shared" si="20"/>
        <v>0</v>
      </c>
      <c r="M46" s="61"/>
      <c r="N46" s="71">
        <f t="shared" si="21"/>
        <v>0</v>
      </c>
      <c r="O46" s="81">
        <v>0</v>
      </c>
      <c r="P46" s="74">
        <f t="shared" si="22"/>
        <v>0</v>
      </c>
      <c r="Q46" s="61">
        <v>37057163</v>
      </c>
      <c r="R46" s="71">
        <f t="shared" si="23"/>
        <v>0.06358205094609656</v>
      </c>
    </row>
    <row r="47" spans="1:18" s="105" customFormat="1" ht="15" customHeight="1">
      <c r="A47" s="65" t="s">
        <v>29</v>
      </c>
      <c r="B47" s="103">
        <f t="shared" si="17"/>
        <v>31887249</v>
      </c>
      <c r="C47" s="71">
        <f t="shared" si="18"/>
        <v>0.05764448375703141</v>
      </c>
      <c r="D47" s="105">
        <v>2004</v>
      </c>
      <c r="E47" s="61">
        <v>80398260</v>
      </c>
      <c r="F47" s="143"/>
      <c r="G47" s="44"/>
      <c r="H47" s="105">
        <v>2004</v>
      </c>
      <c r="I47" s="81">
        <v>1260000</v>
      </c>
      <c r="J47" s="74">
        <f t="shared" si="19"/>
        <v>0.0022777772248041713</v>
      </c>
      <c r="K47" s="61"/>
      <c r="L47" s="74">
        <f t="shared" si="20"/>
        <v>0</v>
      </c>
      <c r="M47" s="61"/>
      <c r="N47" s="71">
        <f t="shared" si="21"/>
        <v>0</v>
      </c>
      <c r="O47" s="81">
        <v>0</v>
      </c>
      <c r="P47" s="74">
        <f t="shared" si="22"/>
        <v>0</v>
      </c>
      <c r="Q47" s="61">
        <v>36032428</v>
      </c>
      <c r="R47" s="71">
        <f t="shared" si="23"/>
        <v>0.06513797131174294</v>
      </c>
    </row>
    <row r="48" spans="1:18" s="105" customFormat="1" ht="15" customHeight="1">
      <c r="A48" s="65" t="s">
        <v>42</v>
      </c>
      <c r="B48" s="103">
        <f t="shared" si="17"/>
        <v>25400000</v>
      </c>
      <c r="C48" s="71">
        <f t="shared" si="18"/>
        <v>0.03928033477979816</v>
      </c>
      <c r="D48" s="105">
        <v>2005</v>
      </c>
      <c r="E48" s="61">
        <v>155065000</v>
      </c>
      <c r="F48" s="143"/>
      <c r="G48" s="44"/>
      <c r="H48" s="105">
        <v>2005</v>
      </c>
      <c r="I48" s="81">
        <v>1222000</v>
      </c>
      <c r="J48" s="74">
        <f t="shared" si="19"/>
        <v>0.0018897861850753286</v>
      </c>
      <c r="K48" s="61"/>
      <c r="L48" s="74">
        <f t="shared" si="20"/>
        <v>0</v>
      </c>
      <c r="M48" s="61"/>
      <c r="N48" s="71">
        <f t="shared" si="21"/>
        <v>0</v>
      </c>
      <c r="O48" s="81">
        <v>0</v>
      </c>
      <c r="P48" s="74">
        <f t="shared" si="22"/>
        <v>0</v>
      </c>
      <c r="Q48" s="61">
        <v>65201000</v>
      </c>
      <c r="R48" s="71">
        <f t="shared" si="23"/>
        <v>0.10083138220384329</v>
      </c>
    </row>
    <row r="49" spans="1:18" s="105" customFormat="1" ht="15" customHeight="1">
      <c r="A49" s="65" t="s">
        <v>46</v>
      </c>
      <c r="B49" s="103">
        <f t="shared" si="17"/>
        <v>14937000</v>
      </c>
      <c r="C49" s="71">
        <f t="shared" si="18"/>
        <v>0.02319467564411538</v>
      </c>
      <c r="D49" s="105">
        <v>2006</v>
      </c>
      <c r="E49" s="61">
        <v>150389000</v>
      </c>
      <c r="F49" s="143"/>
      <c r="G49" s="44"/>
      <c r="H49" s="105">
        <v>2006</v>
      </c>
      <c r="I49" s="81"/>
      <c r="J49" s="74">
        <f t="shared" si="19"/>
        <v>0</v>
      </c>
      <c r="K49" s="61"/>
      <c r="L49" s="74">
        <f t="shared" si="20"/>
        <v>0</v>
      </c>
      <c r="M49" s="61">
        <v>275000</v>
      </c>
      <c r="N49" s="71">
        <f t="shared" si="21"/>
        <v>0.00042702924296255805</v>
      </c>
      <c r="O49" s="81">
        <v>0</v>
      </c>
      <c r="P49" s="74">
        <f t="shared" si="22"/>
        <v>0</v>
      </c>
      <c r="Q49" s="61">
        <v>11137000</v>
      </c>
      <c r="R49" s="71">
        <f t="shared" si="23"/>
        <v>0.017293907923178215</v>
      </c>
    </row>
    <row r="50" spans="1:18" s="105" customFormat="1" ht="15" customHeight="1">
      <c r="A50" s="65" t="s">
        <v>49</v>
      </c>
      <c r="B50" s="103">
        <f t="shared" si="17"/>
        <v>15943002</v>
      </c>
      <c r="C50" s="71">
        <f t="shared" si="18"/>
        <v>0.022761795053496924</v>
      </c>
      <c r="D50" s="105">
        <v>2007</v>
      </c>
      <c r="E50" s="61">
        <v>129587215</v>
      </c>
      <c r="F50" s="143"/>
      <c r="G50" s="44"/>
      <c r="H50" s="105">
        <v>2007</v>
      </c>
      <c r="I50" s="81"/>
      <c r="J50" s="74">
        <f t="shared" si="19"/>
        <v>0</v>
      </c>
      <c r="K50" s="61"/>
      <c r="L50" s="74">
        <f t="shared" si="20"/>
        <v>0</v>
      </c>
      <c r="M50" s="61">
        <v>9246946</v>
      </c>
      <c r="N50" s="71">
        <f t="shared" si="21"/>
        <v>0.013201848041087441</v>
      </c>
      <c r="O50" s="81">
        <v>0</v>
      </c>
      <c r="P50" s="74">
        <f t="shared" si="22"/>
        <v>0</v>
      </c>
      <c r="Q50" s="61">
        <v>2251873</v>
      </c>
      <c r="R50" s="71">
        <f t="shared" si="23"/>
        <v>0.003214994999844024</v>
      </c>
    </row>
    <row r="51" spans="1:18" s="105" customFormat="1" ht="15" customHeight="1">
      <c r="A51" s="65" t="s">
        <v>51</v>
      </c>
      <c r="B51" s="103">
        <f t="shared" si="17"/>
        <v>27795000</v>
      </c>
      <c r="C51" s="71">
        <f t="shared" si="18"/>
        <v>0.03813520952069962</v>
      </c>
      <c r="D51" s="105">
        <v>2008</v>
      </c>
      <c r="E51" s="61">
        <v>100053000</v>
      </c>
      <c r="F51" s="143"/>
      <c r="G51" s="44"/>
      <c r="H51" s="105">
        <v>2008</v>
      </c>
      <c r="I51" s="81">
        <v>3299000</v>
      </c>
      <c r="J51" s="74">
        <f t="shared" si="19"/>
        <v>0.0045262837276052546</v>
      </c>
      <c r="K51" s="61">
        <v>4997000</v>
      </c>
      <c r="L51" s="74">
        <f t="shared" si="20"/>
        <v>0.006855968410683072</v>
      </c>
      <c r="M51" s="61">
        <v>466000</v>
      </c>
      <c r="N51" s="71">
        <f t="shared" si="21"/>
        <v>0.0006393598717987416</v>
      </c>
      <c r="O51" s="81">
        <v>0</v>
      </c>
      <c r="P51" s="74">
        <f t="shared" si="22"/>
        <v>0</v>
      </c>
      <c r="Q51" s="61">
        <v>337000</v>
      </c>
      <c r="R51" s="71">
        <f t="shared" si="23"/>
        <v>0.0004623696926956565</v>
      </c>
    </row>
    <row r="52" spans="1:18" s="105" customFormat="1" ht="15" customHeight="1">
      <c r="A52" s="65" t="s">
        <v>58</v>
      </c>
      <c r="B52" s="103">
        <f t="shared" si="17"/>
        <v>10955000</v>
      </c>
      <c r="C52" s="71">
        <f t="shared" si="18"/>
        <v>0.013931083419912484</v>
      </c>
      <c r="D52" s="105">
        <v>2009</v>
      </c>
      <c r="E52" s="61">
        <v>103980000</v>
      </c>
      <c r="F52" s="143"/>
      <c r="G52" s="44"/>
      <c r="H52" s="105">
        <v>2009</v>
      </c>
      <c r="I52" s="81">
        <v>3490000</v>
      </c>
      <c r="J52" s="74">
        <f t="shared" si="19"/>
        <v>0.004438108729848888</v>
      </c>
      <c r="K52" s="61">
        <v>4911000</v>
      </c>
      <c r="L52" s="74">
        <f t="shared" si="20"/>
        <v>0.006245143831601114</v>
      </c>
      <c r="M52" s="61">
        <v>389000</v>
      </c>
      <c r="N52" s="71">
        <f t="shared" si="21"/>
        <v>0.0004946774486851626</v>
      </c>
      <c r="O52" s="81">
        <v>0</v>
      </c>
      <c r="P52" s="74">
        <f t="shared" si="22"/>
        <v>0</v>
      </c>
      <c r="Q52" s="61">
        <v>460000</v>
      </c>
      <c r="R52" s="71">
        <f t="shared" si="23"/>
        <v>0.0005849656205531486</v>
      </c>
    </row>
    <row r="53" spans="1:18" s="105" customFormat="1" ht="15" customHeight="1">
      <c r="A53" s="65" t="s">
        <v>60</v>
      </c>
      <c r="B53" s="103">
        <f t="shared" si="17"/>
        <v>0</v>
      </c>
      <c r="C53" s="71">
        <f t="shared" si="18"/>
        <v>0</v>
      </c>
      <c r="D53" s="105">
        <v>2010</v>
      </c>
      <c r="E53" s="61">
        <v>79061000</v>
      </c>
      <c r="F53" s="143"/>
      <c r="G53" s="44"/>
      <c r="H53" s="105">
        <v>2010</v>
      </c>
      <c r="I53" s="81">
        <v>2927000</v>
      </c>
      <c r="J53" s="74">
        <f t="shared" si="19"/>
        <v>0.0036687059507739127</v>
      </c>
      <c r="K53" s="61">
        <v>6523000</v>
      </c>
      <c r="L53" s="74">
        <f t="shared" si="20"/>
        <v>0.00817593745025563</v>
      </c>
      <c r="M53" s="61">
        <v>124000</v>
      </c>
      <c r="N53" s="71">
        <f t="shared" si="21"/>
        <v>0.0001554217758441972</v>
      </c>
      <c r="O53" s="81">
        <v>0</v>
      </c>
      <c r="P53" s="74">
        <f t="shared" si="22"/>
        <v>0</v>
      </c>
      <c r="Q53" s="61">
        <v>5353000</v>
      </c>
      <c r="R53" s="71">
        <f t="shared" si="23"/>
        <v>0.006709457791080545</v>
      </c>
    </row>
    <row r="54" spans="6:7" ht="13.5">
      <c r="F54" s="33"/>
      <c r="G54" s="33"/>
    </row>
  </sheetData>
  <sheetProtection/>
  <printOptions/>
  <pageMargins left="0.7874015748031497" right="0.31496062992125984" top="0.7874015748031497" bottom="0.34" header="0.5118110236220472" footer="0.24"/>
  <pageSetup fitToHeight="1" fitToWidth="1" horizontalDpi="400" verticalDpi="400" orientation="landscape" paperSize="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15.625" style="178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8.5" customHeight="1">
      <c r="B1" s="121" t="s">
        <v>144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90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105" customFormat="1" ht="15" customHeight="1" thickTop="1">
      <c r="A4" s="162" t="s">
        <v>9</v>
      </c>
      <c r="B4" s="24">
        <v>7603080389</v>
      </c>
      <c r="C4" s="22">
        <v>3053453741</v>
      </c>
      <c r="D4" s="74">
        <f aca="true" t="shared" si="0" ref="D4:D13">C4/B4</f>
        <v>0.40160745181882884</v>
      </c>
      <c r="E4" s="75">
        <v>476500</v>
      </c>
      <c r="F4" s="80">
        <f aca="true" t="shared" si="1" ref="F4:F13">E4/B4</f>
        <v>6.267196657415219E-05</v>
      </c>
      <c r="G4" s="69">
        <v>2337729766</v>
      </c>
      <c r="H4" s="74">
        <f aca="true" t="shared" si="2" ref="H4:H13">G4/B4</f>
        <v>0.30747139927419226</v>
      </c>
      <c r="I4" s="69">
        <v>1309566150</v>
      </c>
      <c r="J4" s="71">
        <f aca="true" t="shared" si="3" ref="J4:J13">I4/B4</f>
        <v>0.1722415235665082</v>
      </c>
      <c r="K4" s="24">
        <v>40822960</v>
      </c>
      <c r="L4" s="71">
        <f aca="true" t="shared" si="4" ref="L4:L13">K4/B4</f>
        <v>0.005369265864801577</v>
      </c>
      <c r="M4" s="24">
        <v>63970423</v>
      </c>
      <c r="N4" s="71">
        <f aca="true" t="shared" si="5" ref="N4:N13">M4/B4</f>
        <v>0.008413750707220098</v>
      </c>
      <c r="O4" s="24"/>
      <c r="P4" s="71"/>
    </row>
    <row r="5" spans="1:16" s="105" customFormat="1" ht="15" customHeight="1">
      <c r="A5" s="149" t="s">
        <v>10</v>
      </c>
      <c r="B5" s="13">
        <v>7970068325</v>
      </c>
      <c r="C5" s="88">
        <v>3107797097</v>
      </c>
      <c r="D5" s="74">
        <f t="shared" si="0"/>
        <v>0.3899335576900465</v>
      </c>
      <c r="E5" s="18">
        <v>428650</v>
      </c>
      <c r="F5" s="80">
        <f t="shared" si="1"/>
        <v>5.3782474945094024E-05</v>
      </c>
      <c r="G5" s="81">
        <v>2524359265</v>
      </c>
      <c r="H5" s="74">
        <f t="shared" si="2"/>
        <v>0.31672994032958934</v>
      </c>
      <c r="I5" s="81">
        <v>1316418754</v>
      </c>
      <c r="J5" s="71">
        <f t="shared" si="3"/>
        <v>0.16517032230084427</v>
      </c>
      <c r="K5" s="73">
        <v>31518285</v>
      </c>
      <c r="L5" s="71">
        <f t="shared" si="4"/>
        <v>0.0039545815311439</v>
      </c>
      <c r="M5" s="73">
        <v>91429831</v>
      </c>
      <c r="N5" s="71">
        <f t="shared" si="5"/>
        <v>0.011471649585889842</v>
      </c>
      <c r="O5" s="73"/>
      <c r="P5" s="71"/>
    </row>
    <row r="6" spans="1:16" s="105" customFormat="1" ht="15" customHeight="1">
      <c r="A6" s="149" t="s">
        <v>11</v>
      </c>
      <c r="B6" s="13">
        <v>8829288532</v>
      </c>
      <c r="C6" s="88">
        <v>3335121907</v>
      </c>
      <c r="D6" s="74">
        <f t="shared" si="0"/>
        <v>0.3777339357426721</v>
      </c>
      <c r="E6" s="18">
        <v>556850</v>
      </c>
      <c r="F6" s="80">
        <f t="shared" si="1"/>
        <v>6.306850183701755E-05</v>
      </c>
      <c r="G6" s="81">
        <v>2737854223</v>
      </c>
      <c r="H6" s="74">
        <f t="shared" si="2"/>
        <v>0.310087750907357</v>
      </c>
      <c r="I6" s="81">
        <v>1624213317</v>
      </c>
      <c r="J6" s="71">
        <f t="shared" si="3"/>
        <v>0.1839574401848305</v>
      </c>
      <c r="K6" s="73">
        <v>66275707</v>
      </c>
      <c r="L6" s="71">
        <f t="shared" si="4"/>
        <v>0.007506347398184676</v>
      </c>
      <c r="M6" s="73">
        <v>131805029</v>
      </c>
      <c r="N6" s="71">
        <f t="shared" si="5"/>
        <v>0.01492815967246952</v>
      </c>
      <c r="O6" s="73"/>
      <c r="P6" s="71"/>
    </row>
    <row r="7" spans="1:16" s="105" customFormat="1" ht="15" customHeight="1">
      <c r="A7" s="149" t="s">
        <v>41</v>
      </c>
      <c r="B7" s="13">
        <v>9285265209</v>
      </c>
      <c r="C7" s="88">
        <v>3441115074</v>
      </c>
      <c r="D7" s="74">
        <f t="shared" si="0"/>
        <v>0.3705995463290164</v>
      </c>
      <c r="E7" s="18">
        <v>655040</v>
      </c>
      <c r="F7" s="80">
        <f t="shared" si="1"/>
        <v>7.054618099277169E-05</v>
      </c>
      <c r="G7" s="81">
        <v>2651119922</v>
      </c>
      <c r="H7" s="74">
        <f t="shared" si="2"/>
        <v>0.2855190306713403</v>
      </c>
      <c r="I7" s="81">
        <v>1959837860</v>
      </c>
      <c r="J7" s="71">
        <f t="shared" si="3"/>
        <v>0.2110696696202466</v>
      </c>
      <c r="K7" s="73">
        <v>64793454</v>
      </c>
      <c r="L7" s="71">
        <f t="shared" si="4"/>
        <v>0.006978094059951799</v>
      </c>
      <c r="M7" s="73">
        <v>142476505</v>
      </c>
      <c r="N7" s="71">
        <f t="shared" si="5"/>
        <v>0.015344365701251129</v>
      </c>
      <c r="O7" s="73"/>
      <c r="P7" s="71"/>
    </row>
    <row r="8" spans="1:16" s="105" customFormat="1" ht="15" customHeight="1">
      <c r="A8" s="149" t="s">
        <v>45</v>
      </c>
      <c r="B8" s="13">
        <v>9595550055</v>
      </c>
      <c r="C8" s="88">
        <v>3454094395</v>
      </c>
      <c r="D8" s="74">
        <f t="shared" si="0"/>
        <v>0.3599683577493463</v>
      </c>
      <c r="E8" s="18">
        <v>886280</v>
      </c>
      <c r="F8" s="80">
        <f t="shared" si="1"/>
        <v>9.236364720313056E-05</v>
      </c>
      <c r="G8" s="81">
        <v>2401584242</v>
      </c>
      <c r="H8" s="74">
        <f t="shared" si="2"/>
        <v>0.2502810394646</v>
      </c>
      <c r="I8" s="81">
        <v>2182260000</v>
      </c>
      <c r="J8" s="71">
        <f t="shared" si="3"/>
        <v>0.2274241692755153</v>
      </c>
      <c r="K8" s="73">
        <v>325178751</v>
      </c>
      <c r="L8" s="71">
        <f t="shared" si="4"/>
        <v>0.033888495097845646</v>
      </c>
      <c r="M8" s="73">
        <v>144625519</v>
      </c>
      <c r="N8" s="71">
        <f t="shared" si="5"/>
        <v>0.015072144709894904</v>
      </c>
      <c r="O8" s="73"/>
      <c r="P8" s="71"/>
    </row>
    <row r="9" spans="1:16" s="105" customFormat="1" ht="15" customHeight="1">
      <c r="A9" s="149" t="s">
        <v>48</v>
      </c>
      <c r="B9" s="13">
        <f>C9+E9+G9+I9+K9+M9+O9+G22+I22+K22+M22+O22</f>
        <v>10453000000</v>
      </c>
      <c r="C9" s="88">
        <v>3577000000</v>
      </c>
      <c r="D9" s="74">
        <f t="shared" si="0"/>
        <v>0.34219841193915623</v>
      </c>
      <c r="E9" s="18">
        <v>819000</v>
      </c>
      <c r="F9" s="80">
        <f t="shared" si="1"/>
        <v>7.835071271405338E-05</v>
      </c>
      <c r="G9" s="81">
        <v>2380758000</v>
      </c>
      <c r="H9" s="74">
        <f t="shared" si="2"/>
        <v>0.22775834688606142</v>
      </c>
      <c r="I9" s="81">
        <v>2703270000</v>
      </c>
      <c r="J9" s="71">
        <f t="shared" si="3"/>
        <v>0.25861188175643357</v>
      </c>
      <c r="K9" s="73">
        <v>418069000</v>
      </c>
      <c r="L9" s="71">
        <f t="shared" si="4"/>
        <v>0.0399951210178896</v>
      </c>
      <c r="M9" s="73">
        <v>500701000</v>
      </c>
      <c r="N9" s="71">
        <f t="shared" si="5"/>
        <v>0.047900220032526544</v>
      </c>
      <c r="O9" s="73"/>
      <c r="P9" s="71"/>
    </row>
    <row r="10" spans="1:16" s="105" customFormat="1" ht="15" customHeight="1">
      <c r="A10" s="149" t="s">
        <v>59</v>
      </c>
      <c r="B10" s="13">
        <f>C10+E10+G10+I10+K10+M10+O10+G23+I23+K23+M23+O23</f>
        <v>11389759793</v>
      </c>
      <c r="C10" s="88">
        <v>3681914499</v>
      </c>
      <c r="D10" s="74">
        <f t="shared" si="0"/>
        <v>0.32326533359051673</v>
      </c>
      <c r="E10" s="18">
        <v>983650</v>
      </c>
      <c r="F10" s="80">
        <f t="shared" si="1"/>
        <v>8.636266417177109E-05</v>
      </c>
      <c r="G10" s="81">
        <v>2403938708</v>
      </c>
      <c r="H10" s="74">
        <f t="shared" si="2"/>
        <v>0.21106140530526638</v>
      </c>
      <c r="I10" s="81">
        <v>3084883840</v>
      </c>
      <c r="J10" s="71">
        <f t="shared" si="3"/>
        <v>0.2708471377856388</v>
      </c>
      <c r="K10" s="73">
        <v>428152408</v>
      </c>
      <c r="L10" s="71">
        <f t="shared" si="4"/>
        <v>0.03759099540124955</v>
      </c>
      <c r="M10" s="73">
        <v>896564331</v>
      </c>
      <c r="N10" s="71">
        <f t="shared" si="5"/>
        <v>0.07871670230929866</v>
      </c>
      <c r="O10" s="73"/>
      <c r="P10" s="71"/>
    </row>
    <row r="11" spans="1:16" s="105" customFormat="1" ht="15" customHeight="1">
      <c r="A11" s="149" t="s">
        <v>57</v>
      </c>
      <c r="B11" s="13">
        <f>C11+E11+G11+I11+K11+M11+O11+G24+I24+K24+M24+O24</f>
        <v>11471067640</v>
      </c>
      <c r="C11" s="88">
        <v>2962807368</v>
      </c>
      <c r="D11" s="74">
        <f t="shared" si="0"/>
        <v>0.25828523211462817</v>
      </c>
      <c r="E11" s="18">
        <v>828040</v>
      </c>
      <c r="F11" s="80">
        <f t="shared" si="1"/>
        <v>7.218508564212424E-05</v>
      </c>
      <c r="G11" s="81">
        <v>2479965902</v>
      </c>
      <c r="H11" s="74">
        <f t="shared" si="2"/>
        <v>0.21619311992828594</v>
      </c>
      <c r="I11" s="81">
        <v>1183496000</v>
      </c>
      <c r="J11" s="71">
        <f t="shared" si="3"/>
        <v>0.10317226235098724</v>
      </c>
      <c r="K11" s="73">
        <v>429094852</v>
      </c>
      <c r="L11" s="71">
        <f t="shared" si="4"/>
        <v>0.03740670576326582</v>
      </c>
      <c r="M11" s="73">
        <v>1234450608</v>
      </c>
      <c r="N11" s="71">
        <f t="shared" si="5"/>
        <v>0.10761427329531464</v>
      </c>
      <c r="O11" s="73">
        <v>2486626927</v>
      </c>
      <c r="P11" s="71">
        <f>O11/B11</f>
        <v>0.21677380040276703</v>
      </c>
    </row>
    <row r="12" spans="1:16" s="105" customFormat="1" ht="15" customHeight="1">
      <c r="A12" s="149" t="s">
        <v>80</v>
      </c>
      <c r="B12" s="13">
        <f>C12+E12+G12+I12+K12+M12+O12+G25+I25+K25+M25+O25</f>
        <v>11961506056</v>
      </c>
      <c r="C12" s="88">
        <v>3115054765</v>
      </c>
      <c r="D12" s="74">
        <f t="shared" si="0"/>
        <v>0.2604232903796809</v>
      </c>
      <c r="E12" s="18">
        <v>781000</v>
      </c>
      <c r="F12" s="80">
        <f t="shared" si="1"/>
        <v>6.52927813892E-05</v>
      </c>
      <c r="G12" s="81">
        <v>2638016584</v>
      </c>
      <c r="H12" s="74">
        <f t="shared" si="2"/>
        <v>0.22054217685044325</v>
      </c>
      <c r="I12" s="81">
        <v>725998230</v>
      </c>
      <c r="J12" s="71">
        <f t="shared" si="3"/>
        <v>0.06069455021810006</v>
      </c>
      <c r="K12" s="73">
        <v>465420462</v>
      </c>
      <c r="L12" s="71">
        <f t="shared" si="4"/>
        <v>0.03890985464715297</v>
      </c>
      <c r="M12" s="73">
        <v>1282904457</v>
      </c>
      <c r="N12" s="71">
        <f t="shared" si="5"/>
        <v>0.10725275320631414</v>
      </c>
      <c r="O12" s="73">
        <v>3023542896</v>
      </c>
      <c r="P12" s="71">
        <f>O12/B12</f>
        <v>0.2527727597047333</v>
      </c>
    </row>
    <row r="13" spans="1:16" s="105" customFormat="1" ht="15" customHeight="1">
      <c r="A13" s="149" t="s">
        <v>79</v>
      </c>
      <c r="B13" s="13">
        <f>C13+E13+G13+I13+K13+M13+O13+G26+I26+K26+M26+O26</f>
        <v>12689987000</v>
      </c>
      <c r="C13" s="88">
        <v>3391281000</v>
      </c>
      <c r="D13" s="74">
        <f t="shared" si="0"/>
        <v>0.2672406993009528</v>
      </c>
      <c r="E13" s="18">
        <v>801000</v>
      </c>
      <c r="F13" s="80">
        <f t="shared" si="1"/>
        <v>6.312063203847254E-05</v>
      </c>
      <c r="G13" s="81">
        <v>2651963000</v>
      </c>
      <c r="H13" s="74">
        <f t="shared" si="2"/>
        <v>0.2089807499408786</v>
      </c>
      <c r="I13" s="81">
        <v>530623000</v>
      </c>
      <c r="J13" s="71">
        <f t="shared" si="3"/>
        <v>0.041814306035144085</v>
      </c>
      <c r="K13" s="73">
        <v>467156000</v>
      </c>
      <c r="L13" s="71">
        <f t="shared" si="4"/>
        <v>0.0368129612741132</v>
      </c>
      <c r="M13" s="73">
        <v>1442980000</v>
      </c>
      <c r="N13" s="71">
        <f t="shared" si="5"/>
        <v>0.11371012436813371</v>
      </c>
      <c r="O13" s="73">
        <v>3409997000</v>
      </c>
      <c r="P13" s="71">
        <f>O13/B13</f>
        <v>0.26871556290798404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B15" s="24"/>
      <c r="C15" s="57"/>
      <c r="D15" s="62"/>
      <c r="E15" s="24"/>
      <c r="F15" s="62"/>
      <c r="G15" s="30"/>
      <c r="H15" s="5"/>
      <c r="I15" s="8"/>
      <c r="J15" s="8"/>
      <c r="K15" s="5"/>
      <c r="L15" s="5"/>
      <c r="M15" s="8"/>
      <c r="N15" s="8"/>
      <c r="O15" s="8"/>
      <c r="P15" s="28"/>
      <c r="Q15" s="57"/>
      <c r="R15" s="62"/>
      <c r="S15" s="57"/>
      <c r="T15" s="62"/>
    </row>
    <row r="16" spans="1:20" s="190" customFormat="1" ht="15" customHeight="1" thickBot="1" thickTop="1">
      <c r="A16" s="181"/>
      <c r="B16" s="182"/>
      <c r="C16" s="182"/>
      <c r="D16" s="183"/>
      <c r="E16" s="182"/>
      <c r="F16" s="183"/>
      <c r="G16" s="185" t="s">
        <v>24</v>
      </c>
      <c r="H16" s="96" t="s">
        <v>2</v>
      </c>
      <c r="I16" s="102" t="s">
        <v>8</v>
      </c>
      <c r="J16" s="96" t="s">
        <v>2</v>
      </c>
      <c r="K16" s="109" t="s">
        <v>31</v>
      </c>
      <c r="L16" s="96" t="s">
        <v>2</v>
      </c>
      <c r="M16" s="186" t="s">
        <v>25</v>
      </c>
      <c r="N16" s="96" t="s">
        <v>2</v>
      </c>
      <c r="O16" s="186" t="s">
        <v>33</v>
      </c>
      <c r="P16" s="96" t="s">
        <v>2</v>
      </c>
      <c r="Q16" s="182"/>
      <c r="R16" s="183"/>
      <c r="S16" s="182"/>
      <c r="T16" s="183"/>
    </row>
    <row r="17" spans="1:20" s="105" customFormat="1" ht="15" customHeight="1" thickTop="1">
      <c r="A17" s="120"/>
      <c r="B17" s="24"/>
      <c r="C17" s="57"/>
      <c r="D17" s="62"/>
      <c r="E17" s="24"/>
      <c r="F17" s="163">
        <v>2001</v>
      </c>
      <c r="G17" s="69">
        <v>0</v>
      </c>
      <c r="H17" s="70">
        <f aca="true" t="shared" si="6" ref="H17:H26">G17/B4</f>
        <v>0</v>
      </c>
      <c r="I17" s="24">
        <v>636407313</v>
      </c>
      <c r="J17" s="71">
        <f aca="true" t="shared" si="7" ref="J17:J26">I17/B4</f>
        <v>0.0837038779598783</v>
      </c>
      <c r="K17" s="24">
        <v>143696020</v>
      </c>
      <c r="L17" s="71">
        <f aca="true" t="shared" si="8" ref="L17:L26">K17/B4</f>
        <v>0.01889971072881155</v>
      </c>
      <c r="M17" s="24">
        <v>16957516</v>
      </c>
      <c r="N17" s="71">
        <f aca="true" t="shared" si="9" ref="N17:N26">M17/B4</f>
        <v>0.0022303481131849966</v>
      </c>
      <c r="O17" s="24"/>
      <c r="P17" s="71">
        <f>O17/B4</f>
        <v>0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E18" s="24"/>
      <c r="F18" s="163">
        <v>2002</v>
      </c>
      <c r="G18" s="61">
        <v>0</v>
      </c>
      <c r="H18" s="72">
        <f t="shared" si="6"/>
        <v>0</v>
      </c>
      <c r="I18" s="73">
        <v>635730860</v>
      </c>
      <c r="J18" s="71">
        <f t="shared" si="7"/>
        <v>0.0797647942371937</v>
      </c>
      <c r="K18" s="73">
        <v>246589748</v>
      </c>
      <c r="L18" s="71">
        <f t="shared" si="8"/>
        <v>0.030939477297391927</v>
      </c>
      <c r="M18" s="73">
        <v>15795835</v>
      </c>
      <c r="N18" s="71">
        <f t="shared" si="9"/>
        <v>0.0019818945529554164</v>
      </c>
      <c r="O18" s="73"/>
      <c r="P18" s="71">
        <f aca="true" t="shared" si="10" ref="P18:P26">O18/B5</f>
        <v>0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E19" s="24"/>
      <c r="F19" s="163">
        <v>2003</v>
      </c>
      <c r="G19" s="61">
        <v>0</v>
      </c>
      <c r="H19" s="72">
        <f t="shared" si="6"/>
        <v>0</v>
      </c>
      <c r="I19" s="73">
        <v>797351840</v>
      </c>
      <c r="J19" s="71">
        <f t="shared" si="7"/>
        <v>0.09030759807091555</v>
      </c>
      <c r="K19" s="73">
        <v>130036424</v>
      </c>
      <c r="L19" s="71">
        <f t="shared" si="8"/>
        <v>0.014727848515620352</v>
      </c>
      <c r="M19" s="73">
        <v>6043235</v>
      </c>
      <c r="N19" s="71">
        <f t="shared" si="9"/>
        <v>0.000684453223846689</v>
      </c>
      <c r="O19" s="73"/>
      <c r="P19" s="71">
        <f t="shared" si="10"/>
        <v>0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E20" s="24"/>
      <c r="F20" s="163">
        <v>2004</v>
      </c>
      <c r="G20" s="61">
        <v>0</v>
      </c>
      <c r="H20" s="72">
        <f t="shared" si="6"/>
        <v>0</v>
      </c>
      <c r="I20" s="73">
        <v>812954254</v>
      </c>
      <c r="J20" s="71">
        <f t="shared" si="7"/>
        <v>0.08755315391659697</v>
      </c>
      <c r="K20" s="73">
        <v>192402908</v>
      </c>
      <c r="L20" s="71">
        <f t="shared" si="8"/>
        <v>0.020721315295712625</v>
      </c>
      <c r="M20" s="73">
        <v>19909192</v>
      </c>
      <c r="N20" s="71">
        <f t="shared" si="9"/>
        <v>0.0021441705273751864</v>
      </c>
      <c r="O20" s="73"/>
      <c r="P20" s="71">
        <f t="shared" si="10"/>
        <v>0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F21" s="163">
        <v>2005</v>
      </c>
      <c r="G21" s="61">
        <v>0</v>
      </c>
      <c r="H21" s="72">
        <f t="shared" si="6"/>
        <v>0</v>
      </c>
      <c r="I21" s="73">
        <v>756352860</v>
      </c>
      <c r="J21" s="71">
        <f t="shared" si="7"/>
        <v>0.07882329367933248</v>
      </c>
      <c r="K21" s="73">
        <v>321717102</v>
      </c>
      <c r="L21" s="71">
        <f t="shared" si="8"/>
        <v>0.03352773943713225</v>
      </c>
      <c r="M21" s="73">
        <v>8850906</v>
      </c>
      <c r="N21" s="71">
        <f t="shared" si="9"/>
        <v>0.0009223969391299267</v>
      </c>
      <c r="O21" s="73"/>
      <c r="P21" s="71">
        <f t="shared" si="10"/>
        <v>0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F22" s="163">
        <v>2006</v>
      </c>
      <c r="G22" s="61">
        <v>0</v>
      </c>
      <c r="H22" s="72">
        <f t="shared" si="6"/>
        <v>0</v>
      </c>
      <c r="I22" s="73">
        <v>726548000</v>
      </c>
      <c r="J22" s="71">
        <f t="shared" si="7"/>
        <v>0.06950617047737491</v>
      </c>
      <c r="K22" s="73">
        <v>139551000</v>
      </c>
      <c r="L22" s="71">
        <f t="shared" si="8"/>
        <v>0.013350330048789822</v>
      </c>
      <c r="M22" s="73">
        <v>6277000</v>
      </c>
      <c r="N22" s="71">
        <f t="shared" si="9"/>
        <v>0.0006004974648426289</v>
      </c>
      <c r="O22" s="73">
        <v>7000</v>
      </c>
      <c r="P22" s="71">
        <f t="shared" si="10"/>
        <v>6.696642112312255E-07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F23" s="163">
        <v>2007</v>
      </c>
      <c r="G23" s="61">
        <v>0</v>
      </c>
      <c r="H23" s="72">
        <f t="shared" si="6"/>
        <v>0</v>
      </c>
      <c r="I23" s="73">
        <v>747368121</v>
      </c>
      <c r="J23" s="71">
        <f t="shared" si="7"/>
        <v>0.06561754897230782</v>
      </c>
      <c r="K23" s="73">
        <v>125593427</v>
      </c>
      <c r="L23" s="71">
        <f t="shared" si="8"/>
        <v>0.011026872320625068</v>
      </c>
      <c r="M23" s="73">
        <v>20360809</v>
      </c>
      <c r="N23" s="71">
        <f t="shared" si="9"/>
        <v>0.0017876416509252013</v>
      </c>
      <c r="O23" s="73"/>
      <c r="P23" s="71">
        <f t="shared" si="10"/>
        <v>0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F24" s="163">
        <v>2008</v>
      </c>
      <c r="G24" s="61">
        <v>0</v>
      </c>
      <c r="H24" s="72">
        <f t="shared" si="6"/>
        <v>0</v>
      </c>
      <c r="I24" s="73">
        <v>651103207</v>
      </c>
      <c r="J24" s="71">
        <f t="shared" si="7"/>
        <v>0.05676047142548277</v>
      </c>
      <c r="K24" s="73">
        <v>24216406</v>
      </c>
      <c r="L24" s="71">
        <f t="shared" si="8"/>
        <v>0.0021110856251563346</v>
      </c>
      <c r="M24" s="73">
        <v>18461816</v>
      </c>
      <c r="N24" s="71">
        <f t="shared" si="9"/>
        <v>0.0016094243865865654</v>
      </c>
      <c r="O24" s="73">
        <v>16514</v>
      </c>
      <c r="P24" s="71">
        <f t="shared" si="10"/>
        <v>1.4396218833559245E-06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F25" s="163">
        <v>2009</v>
      </c>
      <c r="G25" s="61">
        <v>0</v>
      </c>
      <c r="H25" s="72">
        <f t="shared" si="6"/>
        <v>0</v>
      </c>
      <c r="I25" s="73">
        <v>702127112</v>
      </c>
      <c r="J25" s="71">
        <f t="shared" si="7"/>
        <v>0.05869888864436153</v>
      </c>
      <c r="K25" s="73">
        <v>0</v>
      </c>
      <c r="L25" s="71">
        <f t="shared" si="8"/>
        <v>0</v>
      </c>
      <c r="M25" s="73">
        <v>7656564</v>
      </c>
      <c r="N25" s="71">
        <f t="shared" si="9"/>
        <v>0.0006401003321951585</v>
      </c>
      <c r="O25" s="73">
        <v>3986</v>
      </c>
      <c r="P25" s="71">
        <f t="shared" si="10"/>
        <v>3.332356294716405E-07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F26" s="163">
        <v>2010</v>
      </c>
      <c r="G26" s="61">
        <v>0</v>
      </c>
      <c r="H26" s="72">
        <f t="shared" si="6"/>
        <v>0</v>
      </c>
      <c r="I26" s="73">
        <v>775161000</v>
      </c>
      <c r="J26" s="71">
        <f t="shared" si="7"/>
        <v>0.06108445973979327</v>
      </c>
      <c r="K26" s="73">
        <v>0</v>
      </c>
      <c r="L26" s="71">
        <f t="shared" si="8"/>
        <v>0</v>
      </c>
      <c r="M26" s="73">
        <v>20023000</v>
      </c>
      <c r="N26" s="71">
        <f t="shared" si="9"/>
        <v>0.0015778581963874353</v>
      </c>
      <c r="O26" s="73">
        <v>2000</v>
      </c>
      <c r="P26" s="71">
        <f t="shared" si="10"/>
        <v>1.5760457437820858E-07</v>
      </c>
      <c r="Q26" s="57"/>
      <c r="R26" s="62"/>
      <c r="S26" s="57"/>
      <c r="T26" s="62"/>
    </row>
    <row r="27" s="105" customFormat="1" ht="15" customHeight="1">
      <c r="A27" s="153"/>
    </row>
    <row r="28" spans="1:16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7356490641</v>
      </c>
      <c r="C30" s="22">
        <v>204778363</v>
      </c>
      <c r="D30" s="71">
        <f aca="true" t="shared" si="11" ref="D30:D39">C30/B30</f>
        <v>0.02783641997159716</v>
      </c>
      <c r="E30" s="24">
        <v>4547226672</v>
      </c>
      <c r="F30" s="60">
        <f aca="true" t="shared" si="12" ref="F30:F39">E30/B30</f>
        <v>0.6181244419257326</v>
      </c>
      <c r="G30" s="24">
        <v>2154197136</v>
      </c>
      <c r="H30" s="60">
        <f aca="true" t="shared" si="13" ref="H30:H39">G30/B30</f>
        <v>0.29282945376073644</v>
      </c>
      <c r="I30" s="24">
        <v>325773975</v>
      </c>
      <c r="J30" s="71">
        <f aca="true" t="shared" si="14" ref="J30:J39">I30/B30</f>
        <v>0.0442838835659439</v>
      </c>
      <c r="K30" s="24">
        <v>56469064</v>
      </c>
      <c r="L30" s="71">
        <f aca="true" t="shared" si="15" ref="L30:L39">K30/B30</f>
        <v>0.007676087248080004</v>
      </c>
      <c r="M30" s="24">
        <v>14717340</v>
      </c>
      <c r="N30" s="71">
        <f aca="true" t="shared" si="16" ref="N30:N39">M30/B30</f>
        <v>0.002000592499632326</v>
      </c>
      <c r="O30" s="24"/>
      <c r="P30" s="71"/>
    </row>
    <row r="31" spans="1:16" s="105" customFormat="1" ht="15" customHeight="1">
      <c r="A31" s="149" t="s">
        <v>10</v>
      </c>
      <c r="B31" s="73">
        <v>7840031901</v>
      </c>
      <c r="C31" s="88">
        <v>179491703</v>
      </c>
      <c r="D31" s="71">
        <f t="shared" si="11"/>
        <v>0.022894256715601597</v>
      </c>
      <c r="E31" s="73">
        <v>4503987047</v>
      </c>
      <c r="F31" s="60">
        <f t="shared" si="12"/>
        <v>0.5744858061643237</v>
      </c>
      <c r="G31" s="73">
        <v>2699012308</v>
      </c>
      <c r="H31" s="60">
        <f t="shared" si="13"/>
        <v>0.3442603731823769</v>
      </c>
      <c r="I31" s="73">
        <v>347842808</v>
      </c>
      <c r="J31" s="71">
        <f t="shared" si="14"/>
        <v>0.044367524570356975</v>
      </c>
      <c r="K31" s="73">
        <v>55647529</v>
      </c>
      <c r="L31" s="71">
        <f t="shared" si="15"/>
        <v>0.007097870225872695</v>
      </c>
      <c r="M31" s="73">
        <v>16561986</v>
      </c>
      <c r="N31" s="71">
        <f t="shared" si="16"/>
        <v>0.0021124896185546783</v>
      </c>
      <c r="O31" s="73"/>
      <c r="P31" s="71"/>
    </row>
    <row r="32" spans="1:16" s="105" customFormat="1" ht="15" customHeight="1">
      <c r="A32" s="149" t="s">
        <v>11</v>
      </c>
      <c r="B32" s="73">
        <v>8636884624</v>
      </c>
      <c r="C32" s="88">
        <v>218261580</v>
      </c>
      <c r="D32" s="71">
        <f t="shared" si="11"/>
        <v>0.025270869011437196</v>
      </c>
      <c r="E32" s="73">
        <v>5130364838</v>
      </c>
      <c r="F32" s="60">
        <f t="shared" si="12"/>
        <v>0.5940064110320342</v>
      </c>
      <c r="G32" s="73">
        <v>2715568529</v>
      </c>
      <c r="H32" s="80">
        <f t="shared" si="13"/>
        <v>0.31441528366073496</v>
      </c>
      <c r="I32" s="81">
        <v>410474985</v>
      </c>
      <c r="J32" s="71">
        <f t="shared" si="14"/>
        <v>0.04752581548436811</v>
      </c>
      <c r="K32" s="73">
        <v>138164034</v>
      </c>
      <c r="L32" s="71">
        <f t="shared" si="15"/>
        <v>0.01599697576323673</v>
      </c>
      <c r="M32" s="73">
        <v>17219044</v>
      </c>
      <c r="N32" s="71">
        <f t="shared" si="16"/>
        <v>0.0019936637745689074</v>
      </c>
      <c r="O32" s="73"/>
      <c r="P32" s="71"/>
    </row>
    <row r="33" spans="1:16" s="105" customFormat="1" ht="15" customHeight="1">
      <c r="A33" s="149" t="s">
        <v>41</v>
      </c>
      <c r="B33" s="73">
        <v>8963548107</v>
      </c>
      <c r="C33" s="88">
        <v>217195841</v>
      </c>
      <c r="D33" s="71">
        <f t="shared" si="11"/>
        <v>0.024231011917075888</v>
      </c>
      <c r="E33" s="73">
        <v>5780910066</v>
      </c>
      <c r="F33" s="80">
        <f t="shared" si="12"/>
        <v>0.644935464951145</v>
      </c>
      <c r="G33" s="81">
        <v>2239224106</v>
      </c>
      <c r="H33" s="80">
        <f t="shared" si="13"/>
        <v>0.24981447963126327</v>
      </c>
      <c r="I33" s="81">
        <v>510299144</v>
      </c>
      <c r="J33" s="71">
        <f t="shared" si="14"/>
        <v>0.05693048532884948</v>
      </c>
      <c r="K33" s="73">
        <v>144078500</v>
      </c>
      <c r="L33" s="71">
        <f t="shared" si="15"/>
        <v>0.016073824592683698</v>
      </c>
      <c r="M33" s="73">
        <v>22766305</v>
      </c>
      <c r="N33" s="71">
        <f t="shared" si="16"/>
        <v>0.002539876478402661</v>
      </c>
      <c r="O33" s="73"/>
      <c r="P33" s="71"/>
    </row>
    <row r="34" spans="1:16" s="105" customFormat="1" ht="15" customHeight="1">
      <c r="A34" s="149" t="s">
        <v>45</v>
      </c>
      <c r="B34" s="73">
        <v>9455998859</v>
      </c>
      <c r="C34" s="88">
        <v>213880333</v>
      </c>
      <c r="D34" s="71">
        <f t="shared" si="11"/>
        <v>0.022618481261388233</v>
      </c>
      <c r="E34" s="73">
        <v>6387133881</v>
      </c>
      <c r="F34" s="80">
        <f t="shared" si="12"/>
        <v>0.6754584022523304</v>
      </c>
      <c r="G34" s="81">
        <v>1986190252</v>
      </c>
      <c r="H34" s="80">
        <f t="shared" si="13"/>
        <v>0.21004552576797217</v>
      </c>
      <c r="I34" s="81">
        <v>590710644</v>
      </c>
      <c r="J34" s="71">
        <f t="shared" si="14"/>
        <v>0.06246940728400949</v>
      </c>
      <c r="K34" s="73">
        <v>153287561</v>
      </c>
      <c r="L34" s="71">
        <f t="shared" si="15"/>
        <v>0.016210615428967026</v>
      </c>
      <c r="M34" s="73">
        <v>21641584</v>
      </c>
      <c r="N34" s="71">
        <f t="shared" si="16"/>
        <v>0.0022886618666839243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C35+E35+G35+I35+K35+M35+O35+G48+O48+I48+M48+K48</f>
        <v>10323000000</v>
      </c>
      <c r="C35" s="88">
        <v>207000000</v>
      </c>
      <c r="D35" s="71">
        <f t="shared" si="11"/>
        <v>0.02005231037489102</v>
      </c>
      <c r="E35" s="73">
        <v>6980111000</v>
      </c>
      <c r="F35" s="80">
        <f t="shared" si="12"/>
        <v>0.6761707836869127</v>
      </c>
      <c r="G35" s="81">
        <v>2025049000</v>
      </c>
      <c r="H35" s="80">
        <f t="shared" si="13"/>
        <v>0.19616865252349122</v>
      </c>
      <c r="I35" s="81">
        <v>604195000</v>
      </c>
      <c r="J35" s="71">
        <f t="shared" si="14"/>
        <v>0.058529012883851594</v>
      </c>
      <c r="K35" s="73">
        <v>473032000</v>
      </c>
      <c r="L35" s="71">
        <f t="shared" si="15"/>
        <v>0.04582311343601666</v>
      </c>
      <c r="M35" s="73">
        <v>21060000</v>
      </c>
      <c r="N35" s="71">
        <f t="shared" si="16"/>
        <v>0.002040104620749782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C36+E36+G36+I36+K36+M36+O36+G49+O49+I49+M49+K49</f>
        <v>11365543387</v>
      </c>
      <c r="C36" s="88">
        <v>217612614</v>
      </c>
      <c r="D36" s="71">
        <f t="shared" si="11"/>
        <v>0.019146696870552364</v>
      </c>
      <c r="E36" s="73">
        <v>7646353929</v>
      </c>
      <c r="F36" s="80">
        <f t="shared" si="12"/>
        <v>0.6727662434288854</v>
      </c>
      <c r="G36" s="81">
        <v>2056156280</v>
      </c>
      <c r="H36" s="80">
        <f t="shared" si="13"/>
        <v>0.18091139244181217</v>
      </c>
      <c r="I36" s="81">
        <v>575346994</v>
      </c>
      <c r="J36" s="71">
        <f t="shared" si="14"/>
        <v>0.0506220401796263</v>
      </c>
      <c r="K36" s="73">
        <v>838481272</v>
      </c>
      <c r="L36" s="71">
        <f t="shared" si="15"/>
        <v>0.07377397133154774</v>
      </c>
      <c r="M36" s="73">
        <v>16295162</v>
      </c>
      <c r="N36" s="71">
        <f t="shared" si="16"/>
        <v>0.0014337336496061013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C37+E37+G37+I37+K37+M37+O37+G50+O50+I50+M50+K50</f>
        <v>11697492197</v>
      </c>
      <c r="C37" s="88">
        <v>192843556</v>
      </c>
      <c r="D37" s="71">
        <f t="shared" si="11"/>
        <v>0.01648588883431422</v>
      </c>
      <c r="E37" s="73">
        <v>8115250377</v>
      </c>
      <c r="F37" s="80">
        <f t="shared" si="12"/>
        <v>0.693759845300968</v>
      </c>
      <c r="G37" s="81">
        <v>480613083</v>
      </c>
      <c r="H37" s="80">
        <f t="shared" si="13"/>
        <v>0.0410868479248279</v>
      </c>
      <c r="I37" s="81">
        <v>523474663</v>
      </c>
      <c r="J37" s="71">
        <f t="shared" si="14"/>
        <v>0.04475101621647186</v>
      </c>
      <c r="K37" s="73">
        <v>1040942040</v>
      </c>
      <c r="L37" s="71">
        <f t="shared" si="15"/>
        <v>0.08898847910896367</v>
      </c>
      <c r="M37" s="73">
        <v>55699689</v>
      </c>
      <c r="N37" s="71">
        <f t="shared" si="16"/>
        <v>0.0047616778076830036</v>
      </c>
      <c r="O37" s="73">
        <v>1643159</v>
      </c>
      <c r="P37" s="71">
        <f>O37/B37</f>
        <v>0.0001404710490357423</v>
      </c>
    </row>
    <row r="38" spans="1:16" s="105" customFormat="1" ht="15" customHeight="1">
      <c r="A38" s="149" t="s">
        <v>80</v>
      </c>
      <c r="B38" s="73">
        <f>C38+E38+G38+I38+K38+M38+O38+G51+O51+I51+M51+K51</f>
        <v>11798458037</v>
      </c>
      <c r="C38" s="88">
        <v>187917304</v>
      </c>
      <c r="D38" s="71">
        <f t="shared" si="11"/>
        <v>0.01592727654840071</v>
      </c>
      <c r="E38" s="73">
        <v>8118509805</v>
      </c>
      <c r="F38" s="80">
        <f t="shared" si="12"/>
        <v>0.6880992227577815</v>
      </c>
      <c r="G38" s="81">
        <v>263526141</v>
      </c>
      <c r="H38" s="80">
        <f t="shared" si="13"/>
        <v>0.0223356425198599</v>
      </c>
      <c r="I38" s="81">
        <v>492733218</v>
      </c>
      <c r="J38" s="71">
        <f t="shared" si="14"/>
        <v>0.04176250968175563</v>
      </c>
      <c r="K38" s="73">
        <v>1080857170</v>
      </c>
      <c r="L38" s="71">
        <f t="shared" si="15"/>
        <v>0.09161003638021414</v>
      </c>
      <c r="M38" s="73">
        <v>58218172</v>
      </c>
      <c r="N38" s="71">
        <f t="shared" si="16"/>
        <v>0.004934388190170922</v>
      </c>
      <c r="O38" s="73">
        <v>3852261</v>
      </c>
      <c r="P38" s="71">
        <f>O38/B38</f>
        <v>0.0003265054626561622</v>
      </c>
    </row>
    <row r="39" spans="1:16" s="105" customFormat="1" ht="15" customHeight="1">
      <c r="A39" s="149" t="s">
        <v>79</v>
      </c>
      <c r="B39" s="73">
        <f>C39+E39+G39+I39+K39+M39+O39+G52+O52+I52+M52+K52</f>
        <v>12689987000</v>
      </c>
      <c r="C39" s="88">
        <v>202379000</v>
      </c>
      <c r="D39" s="71">
        <f t="shared" si="11"/>
        <v>0.015947928079043737</v>
      </c>
      <c r="E39" s="73">
        <v>9095556000</v>
      </c>
      <c r="F39" s="80">
        <f t="shared" si="12"/>
        <v>0.7167506160565806</v>
      </c>
      <c r="G39" s="81">
        <v>19734000</v>
      </c>
      <c r="H39" s="80">
        <f t="shared" si="13"/>
        <v>0.001555084335389784</v>
      </c>
      <c r="I39" s="81">
        <v>510533000</v>
      </c>
      <c r="J39" s="71">
        <f t="shared" si="14"/>
        <v>0.04023116808551498</v>
      </c>
      <c r="K39" s="73">
        <v>1443154000</v>
      </c>
      <c r="L39" s="71">
        <f t="shared" si="15"/>
        <v>0.11372383596610461</v>
      </c>
      <c r="M39" s="73">
        <v>97739000</v>
      </c>
      <c r="N39" s="71">
        <f t="shared" si="16"/>
        <v>0.007702056747575865</v>
      </c>
      <c r="O39" s="73">
        <v>2369000</v>
      </c>
      <c r="P39" s="71">
        <f>O39/B39</f>
        <v>0.00018668261835098806</v>
      </c>
    </row>
    <row r="40" spans="1:15" s="105" customFormat="1" ht="15" customHeight="1">
      <c r="A40" s="153"/>
      <c r="K40" s="151"/>
      <c r="N40" s="44"/>
      <c r="O40" s="44"/>
    </row>
    <row r="41" spans="1:16" s="105" customFormat="1" ht="15" customHeight="1" thickBot="1">
      <c r="A41" s="153"/>
      <c r="G41" s="34"/>
      <c r="H41" s="8"/>
      <c r="I41" s="8"/>
      <c r="J41" s="8"/>
      <c r="K41" s="8"/>
      <c r="L41" s="8"/>
      <c r="M41" s="8"/>
      <c r="N41" s="8"/>
      <c r="O41" s="8"/>
      <c r="P41" s="101"/>
    </row>
    <row r="42" spans="1:16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206" t="s">
        <v>19</v>
      </c>
      <c r="J42" s="109" t="s">
        <v>2</v>
      </c>
      <c r="K42" s="96" t="s">
        <v>32</v>
      </c>
      <c r="L42" s="109" t="s">
        <v>2</v>
      </c>
      <c r="M42" s="96" t="s">
        <v>26</v>
      </c>
      <c r="N42" s="109" t="s">
        <v>2</v>
      </c>
      <c r="O42" s="96" t="s">
        <v>34</v>
      </c>
      <c r="P42" s="109" t="s">
        <v>2</v>
      </c>
    </row>
    <row r="43" spans="1:16" s="105" customFormat="1" ht="15" customHeight="1" thickTop="1">
      <c r="A43" s="65" t="s">
        <v>23</v>
      </c>
      <c r="B43" s="103">
        <f aca="true" t="shared" si="17" ref="B43:B52">B4-B30</f>
        <v>246589748</v>
      </c>
      <c r="C43" s="71">
        <f aca="true" t="shared" si="18" ref="C43:C52">B43/B30</f>
        <v>0.03352002470113657</v>
      </c>
      <c r="D43" s="105">
        <v>2001</v>
      </c>
      <c r="E43" s="61">
        <v>0</v>
      </c>
      <c r="F43" s="105">
        <v>2001</v>
      </c>
      <c r="G43" s="83"/>
      <c r="H43" s="74"/>
      <c r="I43" s="83">
        <v>190875</v>
      </c>
      <c r="J43" s="74">
        <f aca="true" t="shared" si="19" ref="J43:J52">I43/B30</f>
        <v>2.5946474931429198E-05</v>
      </c>
      <c r="K43" s="84"/>
      <c r="L43" s="71">
        <f>K43/B30</f>
        <v>0</v>
      </c>
      <c r="M43" s="84">
        <v>53137216</v>
      </c>
      <c r="N43" s="71">
        <f aca="true" t="shared" si="20" ref="N43:N52">M43/B30</f>
        <v>0.007223174553346108</v>
      </c>
      <c r="O43" s="83">
        <v>0</v>
      </c>
      <c r="P43" s="71">
        <f aca="true" t="shared" si="21" ref="P43:P52">O43/B30</f>
        <v>0</v>
      </c>
    </row>
    <row r="44" spans="1:16" s="105" customFormat="1" ht="15" customHeight="1">
      <c r="A44" s="65" t="s">
        <v>21</v>
      </c>
      <c r="B44" s="103">
        <f t="shared" si="17"/>
        <v>130036424</v>
      </c>
      <c r="C44" s="71">
        <f t="shared" si="18"/>
        <v>0.016586211082051053</v>
      </c>
      <c r="D44" s="105">
        <v>2002</v>
      </c>
      <c r="E44" s="61">
        <v>0</v>
      </c>
      <c r="F44" s="105">
        <v>2002</v>
      </c>
      <c r="G44" s="81"/>
      <c r="H44" s="74"/>
      <c r="I44" s="81">
        <v>261617</v>
      </c>
      <c r="J44" s="74">
        <f t="shared" si="19"/>
        <v>3.33693795259469E-05</v>
      </c>
      <c r="K44" s="61"/>
      <c r="L44" s="71">
        <f aca="true" t="shared" si="22" ref="L44:L52">K44/B31</f>
        <v>0</v>
      </c>
      <c r="M44" s="61">
        <v>37226903</v>
      </c>
      <c r="N44" s="71">
        <f t="shared" si="20"/>
        <v>0.004748310143387515</v>
      </c>
      <c r="O44" s="81">
        <v>0</v>
      </c>
      <c r="P44" s="71">
        <f t="shared" si="21"/>
        <v>0</v>
      </c>
    </row>
    <row r="45" spans="1:16" s="105" customFormat="1" ht="15" customHeight="1">
      <c r="A45" s="65" t="s">
        <v>22</v>
      </c>
      <c r="B45" s="103">
        <f t="shared" si="17"/>
        <v>192403908</v>
      </c>
      <c r="C45" s="71">
        <f t="shared" si="18"/>
        <v>0.022277003384455537</v>
      </c>
      <c r="D45" s="105">
        <v>2003</v>
      </c>
      <c r="E45" s="61">
        <v>0</v>
      </c>
      <c r="F45" s="105">
        <v>2003</v>
      </c>
      <c r="G45" s="81"/>
      <c r="H45" s="74"/>
      <c r="I45" s="81">
        <v>466605</v>
      </c>
      <c r="J45" s="74">
        <f t="shared" si="19"/>
        <v>5.4024688335352716E-05</v>
      </c>
      <c r="K45" s="61"/>
      <c r="L45" s="71">
        <f t="shared" si="22"/>
        <v>0</v>
      </c>
      <c r="M45" s="61">
        <v>6364969</v>
      </c>
      <c r="N45" s="71">
        <f t="shared" si="20"/>
        <v>0.0007369519539850229</v>
      </c>
      <c r="O45" s="81">
        <v>0</v>
      </c>
      <c r="P45" s="71">
        <f t="shared" si="21"/>
        <v>0</v>
      </c>
    </row>
    <row r="46" spans="1:16" s="105" customFormat="1" ht="15" customHeight="1">
      <c r="A46" s="65" t="s">
        <v>29</v>
      </c>
      <c r="B46" s="103">
        <f t="shared" si="17"/>
        <v>321717102</v>
      </c>
      <c r="C46" s="71">
        <f t="shared" si="18"/>
        <v>0.03589171365619804</v>
      </c>
      <c r="D46" s="105">
        <v>2004</v>
      </c>
      <c r="E46" s="61">
        <v>0</v>
      </c>
      <c r="F46" s="105">
        <v>2004</v>
      </c>
      <c r="G46" s="81"/>
      <c r="H46" s="74"/>
      <c r="I46" s="81">
        <v>236709</v>
      </c>
      <c r="J46" s="74">
        <f t="shared" si="19"/>
        <v>2.640795778349695E-05</v>
      </c>
      <c r="K46" s="61"/>
      <c r="L46" s="71">
        <f t="shared" si="22"/>
        <v>0</v>
      </c>
      <c r="M46" s="61">
        <v>48837436</v>
      </c>
      <c r="N46" s="71">
        <f t="shared" si="20"/>
        <v>0.005448449142796573</v>
      </c>
      <c r="O46" s="81">
        <v>0</v>
      </c>
      <c r="P46" s="71">
        <f t="shared" si="21"/>
        <v>0</v>
      </c>
    </row>
    <row r="47" spans="1:16" s="105" customFormat="1" ht="15" customHeight="1">
      <c r="A47" s="65" t="s">
        <v>42</v>
      </c>
      <c r="B47" s="103">
        <f t="shared" si="17"/>
        <v>139551196</v>
      </c>
      <c r="C47" s="71">
        <f t="shared" si="18"/>
        <v>0.014757953980417248</v>
      </c>
      <c r="D47" s="105">
        <v>2005</v>
      </c>
      <c r="E47" s="61">
        <v>0</v>
      </c>
      <c r="F47" s="105">
        <v>2005</v>
      </c>
      <c r="G47" s="81"/>
      <c r="H47" s="74"/>
      <c r="I47" s="81">
        <v>411431</v>
      </c>
      <c r="J47" s="74">
        <f t="shared" si="19"/>
        <v>4.351005178140536E-05</v>
      </c>
      <c r="K47" s="61"/>
      <c r="L47" s="71">
        <f t="shared" si="22"/>
        <v>0</v>
      </c>
      <c r="M47" s="61">
        <v>102743173</v>
      </c>
      <c r="N47" s="71">
        <f t="shared" si="20"/>
        <v>0.010865396086867273</v>
      </c>
      <c r="O47" s="81">
        <v>0</v>
      </c>
      <c r="P47" s="71">
        <f t="shared" si="21"/>
        <v>0</v>
      </c>
    </row>
    <row r="48" spans="1:16" s="105" customFormat="1" ht="15" customHeight="1">
      <c r="A48" s="65" t="s">
        <v>46</v>
      </c>
      <c r="B48" s="103">
        <f t="shared" si="17"/>
        <v>130000000</v>
      </c>
      <c r="C48" s="71">
        <f t="shared" si="18"/>
        <v>0.012593238399690013</v>
      </c>
      <c r="D48" s="105">
        <v>2006</v>
      </c>
      <c r="E48" s="61">
        <v>0</v>
      </c>
      <c r="F48" s="105">
        <v>2006</v>
      </c>
      <c r="G48" s="81"/>
      <c r="H48" s="74"/>
      <c r="I48" s="81">
        <v>2106000</v>
      </c>
      <c r="J48" s="74">
        <f t="shared" si="19"/>
        <v>0.0002040104620749782</v>
      </c>
      <c r="K48" s="61">
        <v>0</v>
      </c>
      <c r="L48" s="71">
        <f t="shared" si="22"/>
        <v>0</v>
      </c>
      <c r="M48" s="61">
        <v>10447000</v>
      </c>
      <c r="N48" s="71">
        <f t="shared" si="20"/>
        <v>0.0010120120120120121</v>
      </c>
      <c r="O48" s="81">
        <v>0</v>
      </c>
      <c r="P48" s="71">
        <f t="shared" si="21"/>
        <v>0</v>
      </c>
    </row>
    <row r="49" spans="1:16" s="105" customFormat="1" ht="15" customHeight="1">
      <c r="A49" s="65" t="s">
        <v>49</v>
      </c>
      <c r="B49" s="103">
        <f t="shared" si="17"/>
        <v>24216406</v>
      </c>
      <c r="C49" s="71">
        <f t="shared" si="18"/>
        <v>0.002130686160390617</v>
      </c>
      <c r="D49" s="105">
        <v>2007</v>
      </c>
      <c r="E49" s="61">
        <v>0</v>
      </c>
      <c r="F49" s="105">
        <v>2007</v>
      </c>
      <c r="G49" s="81"/>
      <c r="H49" s="74"/>
      <c r="I49" s="81">
        <v>4940771</v>
      </c>
      <c r="J49" s="74">
        <f t="shared" si="19"/>
        <v>0.0004347148949914083</v>
      </c>
      <c r="K49" s="61">
        <v>0</v>
      </c>
      <c r="L49" s="71">
        <f t="shared" si="22"/>
        <v>0</v>
      </c>
      <c r="M49" s="61">
        <v>10356365</v>
      </c>
      <c r="N49" s="71">
        <f t="shared" si="20"/>
        <v>0.000911207202978583</v>
      </c>
      <c r="O49" s="81">
        <v>0</v>
      </c>
      <c r="P49" s="71">
        <f t="shared" si="21"/>
        <v>0</v>
      </c>
    </row>
    <row r="50" spans="1:16" s="105" customFormat="1" ht="15" customHeight="1">
      <c r="A50" s="65" t="s">
        <v>51</v>
      </c>
      <c r="B50" s="103">
        <f t="shared" si="17"/>
        <v>-226424557</v>
      </c>
      <c r="C50" s="71">
        <f t="shared" si="18"/>
        <v>-0.019356675190436975</v>
      </c>
      <c r="D50" s="105">
        <v>2008</v>
      </c>
      <c r="E50" s="61">
        <v>0</v>
      </c>
      <c r="F50" s="105">
        <v>2008</v>
      </c>
      <c r="G50" s="81">
        <v>1220315162</v>
      </c>
      <c r="H50" s="74">
        <f>G50/B37</f>
        <v>0.10432280196886717</v>
      </c>
      <c r="I50" s="81">
        <v>9258492</v>
      </c>
      <c r="J50" s="74">
        <f t="shared" si="19"/>
        <v>0.0007914937530263522</v>
      </c>
      <c r="K50" s="61">
        <v>0</v>
      </c>
      <c r="L50" s="71">
        <f t="shared" si="22"/>
        <v>0</v>
      </c>
      <c r="M50" s="61">
        <v>57451976</v>
      </c>
      <c r="N50" s="71">
        <f t="shared" si="20"/>
        <v>0.004911478035842113</v>
      </c>
      <c r="O50" s="81">
        <v>0</v>
      </c>
      <c r="P50" s="71">
        <f t="shared" si="21"/>
        <v>0</v>
      </c>
    </row>
    <row r="51" spans="1:16" s="105" customFormat="1" ht="15" customHeight="1">
      <c r="A51" s="65" t="s">
        <v>58</v>
      </c>
      <c r="B51" s="103">
        <f t="shared" si="17"/>
        <v>163048019</v>
      </c>
      <c r="C51" s="71">
        <f t="shared" si="18"/>
        <v>0.013819434581085166</v>
      </c>
      <c r="D51" s="105">
        <v>2009</v>
      </c>
      <c r="E51" s="61">
        <v>0</v>
      </c>
      <c r="F51" s="105">
        <v>2009</v>
      </c>
      <c r="G51" s="81">
        <v>1354811141</v>
      </c>
      <c r="H51" s="74">
        <f>G51/B38</f>
        <v>0.11482950880117623</v>
      </c>
      <c r="I51" s="81">
        <v>4597755</v>
      </c>
      <c r="J51" s="74">
        <f t="shared" si="19"/>
        <v>0.00038969117706580186</v>
      </c>
      <c r="K51" s="61">
        <v>226424557</v>
      </c>
      <c r="L51" s="71">
        <f t="shared" si="22"/>
        <v>0.0191910295641966</v>
      </c>
      <c r="M51" s="61">
        <v>7010513</v>
      </c>
      <c r="N51" s="71">
        <f t="shared" si="20"/>
        <v>0.0005941889167224234</v>
      </c>
      <c r="O51" s="81">
        <v>0</v>
      </c>
      <c r="P51" s="71">
        <f t="shared" si="21"/>
        <v>0</v>
      </c>
    </row>
    <row r="52" spans="1:16" s="105" customFormat="1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61">
        <v>0</v>
      </c>
      <c r="F52" s="105">
        <v>2010</v>
      </c>
      <c r="G52" s="81">
        <v>1295523000</v>
      </c>
      <c r="H52" s="74">
        <f>G52/B39</f>
        <v>0.10209017550608995</v>
      </c>
      <c r="I52" s="81">
        <v>10000000</v>
      </c>
      <c r="J52" s="74">
        <f t="shared" si="19"/>
        <v>0.000788022871891043</v>
      </c>
      <c r="K52" s="61">
        <v>0</v>
      </c>
      <c r="L52" s="71">
        <f t="shared" si="22"/>
        <v>0</v>
      </c>
      <c r="M52" s="61">
        <v>8000000</v>
      </c>
      <c r="N52" s="71">
        <f t="shared" si="20"/>
        <v>0.0006304182975128343</v>
      </c>
      <c r="O52" s="81">
        <v>5000000</v>
      </c>
      <c r="P52" s="71">
        <f t="shared" si="21"/>
        <v>0.0003940114359455215</v>
      </c>
    </row>
    <row r="53" s="105" customFormat="1" ht="15" customHeight="1">
      <c r="A53" s="153"/>
    </row>
    <row r="54" s="105" customFormat="1" ht="15" customHeight="1">
      <c r="A54" s="153"/>
    </row>
    <row r="55" s="105" customFormat="1" ht="15" customHeight="1">
      <c r="A55" s="153"/>
    </row>
  </sheetData>
  <sheetProtection/>
  <printOptions/>
  <pageMargins left="0.7874015748031497" right="0.44" top="0.74" bottom="0.45" header="0.5118110236220472" footer="0.28"/>
  <pageSetup fitToHeight="1" fitToWidth="1" horizontalDpi="400" verticalDpi="4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H29">
      <selection activeCell="R52" sqref="R52"/>
    </sheetView>
  </sheetViews>
  <sheetFormatPr defaultColWidth="9.00390625" defaultRowHeight="13.5"/>
  <cols>
    <col min="1" max="1" width="17.125" style="178" customWidth="1"/>
    <col min="2" max="2" width="15.50390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3.625" style="0" customWidth="1"/>
    <col min="18" max="18" width="7.625" style="0" customWidth="1"/>
    <col min="19" max="19" width="9.25390625" style="0" bestFit="1" customWidth="1"/>
  </cols>
  <sheetData>
    <row r="1" spans="2:7" ht="29.25" customHeight="1">
      <c r="B1" s="121" t="s">
        <v>104</v>
      </c>
      <c r="G1" t="s">
        <v>103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5"/>
      <c r="O2" s="8"/>
      <c r="P2" s="101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85" t="s">
        <v>52</v>
      </c>
      <c r="P3" s="96" t="s">
        <v>2</v>
      </c>
    </row>
    <row r="4" spans="1:16" s="56" customFormat="1" ht="15" customHeight="1" thickTop="1">
      <c r="A4" s="162" t="s">
        <v>9</v>
      </c>
      <c r="B4" s="13">
        <f aca="true" t="shared" si="0" ref="B4:B13">C4+E4+G4+I4+K4+M4+O4+I17+K17+M17+O17+Q17</f>
        <v>3785132405</v>
      </c>
      <c r="C4" s="22">
        <v>1277381111</v>
      </c>
      <c r="D4" s="74">
        <f aca="true" t="shared" si="1" ref="D4:D9">C4/B4</f>
        <v>0.3374732966573728</v>
      </c>
      <c r="E4" s="75">
        <v>8600</v>
      </c>
      <c r="F4" s="80">
        <f aca="true" t="shared" si="2" ref="F4:F9">E4/B4</f>
        <v>2.2720473367430328E-06</v>
      </c>
      <c r="G4" s="24">
        <v>1444790792</v>
      </c>
      <c r="H4" s="74">
        <f aca="true" t="shared" si="3" ref="H4:H9">G4/B4</f>
        <v>0.3817015198970299</v>
      </c>
      <c r="I4" s="24">
        <v>709495233</v>
      </c>
      <c r="J4" s="71">
        <f aca="true" t="shared" si="4" ref="J4:J9">I4/B4</f>
        <v>0.18744264588017762</v>
      </c>
      <c r="K4" s="24">
        <v>20527861</v>
      </c>
      <c r="L4" s="71">
        <f aca="true" t="shared" si="5" ref="L4:L9">K4/B4</f>
        <v>0.005423287431869903</v>
      </c>
      <c r="M4" s="24">
        <v>54559086</v>
      </c>
      <c r="N4" s="71">
        <f aca="true" t="shared" si="6" ref="N4:N9">M4/B4</f>
        <v>0.014414049539701638</v>
      </c>
      <c r="O4" s="31">
        <v>0</v>
      </c>
      <c r="P4" s="26">
        <f aca="true" t="shared" si="7" ref="P4:P13">O4/B4</f>
        <v>0</v>
      </c>
    </row>
    <row r="5" spans="1:16" s="56" customFormat="1" ht="15" customHeight="1">
      <c r="A5" s="149" t="s">
        <v>10</v>
      </c>
      <c r="B5" s="13">
        <f t="shared" si="0"/>
        <v>3907579714</v>
      </c>
      <c r="C5" s="88">
        <v>1335087452</v>
      </c>
      <c r="D5" s="74">
        <f t="shared" si="1"/>
        <v>0.3416660822597361</v>
      </c>
      <c r="E5" s="18">
        <v>4400</v>
      </c>
      <c r="F5" s="80">
        <f t="shared" si="2"/>
        <v>1.12601669627769E-06</v>
      </c>
      <c r="G5" s="81">
        <v>1540754131</v>
      </c>
      <c r="H5" s="74">
        <f t="shared" si="3"/>
        <v>0.39429883553745976</v>
      </c>
      <c r="I5" s="81">
        <v>717667140</v>
      </c>
      <c r="J5" s="71">
        <f t="shared" si="4"/>
        <v>0.18366026863860416</v>
      </c>
      <c r="K5" s="73">
        <v>19794843</v>
      </c>
      <c r="L5" s="71">
        <f t="shared" si="5"/>
        <v>0.00506575539049899</v>
      </c>
      <c r="M5" s="73">
        <v>58862006</v>
      </c>
      <c r="N5" s="71">
        <f t="shared" si="6"/>
        <v>0.015063545802817626</v>
      </c>
      <c r="O5" s="17">
        <v>0</v>
      </c>
      <c r="P5" s="27">
        <f t="shared" si="7"/>
        <v>0</v>
      </c>
    </row>
    <row r="6" spans="1:16" s="56" customFormat="1" ht="15" customHeight="1">
      <c r="A6" s="149" t="s">
        <v>11</v>
      </c>
      <c r="B6" s="13">
        <f t="shared" si="0"/>
        <v>4791701646</v>
      </c>
      <c r="C6" s="88">
        <v>1624559041</v>
      </c>
      <c r="D6" s="74">
        <f t="shared" si="1"/>
        <v>0.339035933582414</v>
      </c>
      <c r="E6" s="18">
        <v>6600</v>
      </c>
      <c r="F6" s="80">
        <f t="shared" si="2"/>
        <v>1.3773812494167965E-06</v>
      </c>
      <c r="G6" s="81">
        <v>1733009274</v>
      </c>
      <c r="H6" s="74">
        <f t="shared" si="3"/>
        <v>0.36166886046560837</v>
      </c>
      <c r="I6" s="81">
        <v>925683495</v>
      </c>
      <c r="J6" s="71">
        <f t="shared" si="4"/>
        <v>0.1931847104405465</v>
      </c>
      <c r="K6" s="73">
        <v>39388784</v>
      </c>
      <c r="L6" s="71">
        <f t="shared" si="5"/>
        <v>0.008220207957413381</v>
      </c>
      <c r="M6" s="73">
        <v>121431549</v>
      </c>
      <c r="N6" s="71">
        <f t="shared" si="6"/>
        <v>0.025342051315187415</v>
      </c>
      <c r="O6" s="17">
        <v>0</v>
      </c>
      <c r="P6" s="27">
        <f t="shared" si="7"/>
        <v>0</v>
      </c>
    </row>
    <row r="7" spans="1:16" s="56" customFormat="1" ht="15" customHeight="1">
      <c r="A7" s="149" t="s">
        <v>41</v>
      </c>
      <c r="B7" s="13">
        <f t="shared" si="0"/>
        <v>5074886582</v>
      </c>
      <c r="C7" s="88">
        <v>1655933333</v>
      </c>
      <c r="D7" s="74">
        <f t="shared" si="1"/>
        <v>0.32629957462958725</v>
      </c>
      <c r="E7" s="18">
        <v>12000</v>
      </c>
      <c r="F7" s="80">
        <f t="shared" si="2"/>
        <v>2.3645848643322448E-06</v>
      </c>
      <c r="G7" s="81">
        <v>1832726634</v>
      </c>
      <c r="H7" s="74">
        <f t="shared" si="3"/>
        <v>0.3611364716012485</v>
      </c>
      <c r="I7" s="81">
        <v>1084824021</v>
      </c>
      <c r="J7" s="71">
        <f t="shared" si="4"/>
        <v>0.2137632050433871</v>
      </c>
      <c r="K7" s="73">
        <v>41476708</v>
      </c>
      <c r="L7" s="71">
        <f t="shared" si="5"/>
        <v>0.008172932996594011</v>
      </c>
      <c r="M7" s="73">
        <v>97877932</v>
      </c>
      <c r="N7" s="71">
        <f t="shared" si="6"/>
        <v>0.019286723046611724</v>
      </c>
      <c r="O7" s="17">
        <v>0</v>
      </c>
      <c r="P7" s="27">
        <f t="shared" si="7"/>
        <v>0</v>
      </c>
    </row>
    <row r="8" spans="1:16" s="56" customFormat="1" ht="15" customHeight="1">
      <c r="A8" s="149" t="s">
        <v>45</v>
      </c>
      <c r="B8" s="13">
        <f t="shared" si="0"/>
        <v>6671994000</v>
      </c>
      <c r="C8" s="88">
        <v>1821100000</v>
      </c>
      <c r="D8" s="74">
        <f t="shared" si="1"/>
        <v>0.272946888141686</v>
      </c>
      <c r="E8" s="18">
        <v>12000</v>
      </c>
      <c r="F8" s="80">
        <f t="shared" si="2"/>
        <v>1.7985627684916982E-06</v>
      </c>
      <c r="G8" s="81">
        <v>1646190000</v>
      </c>
      <c r="H8" s="74">
        <f t="shared" si="3"/>
        <v>0.2467313369886124</v>
      </c>
      <c r="I8" s="81">
        <v>1206381000</v>
      </c>
      <c r="J8" s="71">
        <f t="shared" si="4"/>
        <v>0.1808126626013153</v>
      </c>
      <c r="K8" s="73">
        <v>195618000</v>
      </c>
      <c r="L8" s="71">
        <f t="shared" si="5"/>
        <v>0.02931927097056742</v>
      </c>
      <c r="M8" s="73">
        <v>127904000</v>
      </c>
      <c r="N8" s="71">
        <f t="shared" si="6"/>
        <v>0.019170281028430183</v>
      </c>
      <c r="O8" s="17">
        <v>0</v>
      </c>
      <c r="P8" s="27">
        <f t="shared" si="7"/>
        <v>0</v>
      </c>
    </row>
    <row r="9" spans="1:16" s="56" customFormat="1" ht="15" customHeight="1">
      <c r="A9" s="149" t="s">
        <v>48</v>
      </c>
      <c r="B9" s="13">
        <f t="shared" si="0"/>
        <v>5674668977</v>
      </c>
      <c r="C9" s="88">
        <v>1855641284</v>
      </c>
      <c r="D9" s="74">
        <f t="shared" si="1"/>
        <v>0.32700432245847283</v>
      </c>
      <c r="E9" s="18">
        <v>5100</v>
      </c>
      <c r="F9" s="80">
        <f t="shared" si="2"/>
        <v>8.987308371062364E-07</v>
      </c>
      <c r="G9" s="81">
        <v>1482632407</v>
      </c>
      <c r="H9" s="74">
        <f t="shared" si="3"/>
        <v>0.2612720518164596</v>
      </c>
      <c r="I9" s="81">
        <v>1388534186</v>
      </c>
      <c r="J9" s="71">
        <f t="shared" si="4"/>
        <v>0.24468990026164833</v>
      </c>
      <c r="K9" s="73">
        <v>260899152</v>
      </c>
      <c r="L9" s="71">
        <f t="shared" si="5"/>
        <v>0.045976100642601415</v>
      </c>
      <c r="M9" s="73">
        <v>293148614</v>
      </c>
      <c r="N9" s="71">
        <f t="shared" si="6"/>
        <v>0.051659156717010386</v>
      </c>
      <c r="O9" s="17">
        <v>0</v>
      </c>
      <c r="P9" s="27">
        <f t="shared" si="7"/>
        <v>0</v>
      </c>
    </row>
    <row r="10" spans="1:16" s="56" customFormat="1" ht="15" customHeight="1">
      <c r="A10" s="149" t="s">
        <v>59</v>
      </c>
      <c r="B10" s="13">
        <f t="shared" si="0"/>
        <v>6020608376</v>
      </c>
      <c r="C10" s="88">
        <v>1903721767</v>
      </c>
      <c r="D10" s="74">
        <f>C10/B10</f>
        <v>0.31620089667164225</v>
      </c>
      <c r="E10" s="18">
        <v>3000</v>
      </c>
      <c r="F10" s="80">
        <f>E10/B10</f>
        <v>4.982885138251019E-07</v>
      </c>
      <c r="G10" s="81">
        <v>1475104630</v>
      </c>
      <c r="H10" s="74">
        <f>G10/B10</f>
        <v>0.24500923127307558</v>
      </c>
      <c r="I10" s="81">
        <v>1429350196</v>
      </c>
      <c r="J10" s="71">
        <f>I10/B10</f>
        <v>0.23740959496681935</v>
      </c>
      <c r="K10" s="73">
        <v>259038224</v>
      </c>
      <c r="L10" s="71">
        <f>K10/B10</f>
        <v>0.04302525722028461</v>
      </c>
      <c r="M10" s="73">
        <v>519368323</v>
      </c>
      <c r="N10" s="71">
        <f>M10/B10</f>
        <v>0.08626508993183515</v>
      </c>
      <c r="O10" s="17">
        <v>0</v>
      </c>
      <c r="P10" s="27">
        <f t="shared" si="7"/>
        <v>0</v>
      </c>
    </row>
    <row r="11" spans="1:16" s="56" customFormat="1" ht="15" customHeight="1">
      <c r="A11" s="149" t="s">
        <v>57</v>
      </c>
      <c r="B11" s="13">
        <f t="shared" si="0"/>
        <v>6083044226</v>
      </c>
      <c r="C11" s="88">
        <v>1584002814</v>
      </c>
      <c r="D11" s="74">
        <f>C11/B11</f>
        <v>0.26039639942607906</v>
      </c>
      <c r="E11" s="18">
        <v>0</v>
      </c>
      <c r="F11" s="80">
        <f>E11/B11</f>
        <v>0</v>
      </c>
      <c r="G11" s="81">
        <v>1441310000</v>
      </c>
      <c r="H11" s="74">
        <f>G11/B11</f>
        <v>0.23693893163551036</v>
      </c>
      <c r="I11" s="81">
        <v>664490000</v>
      </c>
      <c r="J11" s="71">
        <f>I11/B11</f>
        <v>0.10923642428240994</v>
      </c>
      <c r="K11" s="73">
        <v>262517000</v>
      </c>
      <c r="L11" s="71">
        <f>K11/B11</f>
        <v>0.04315553039676355</v>
      </c>
      <c r="M11" s="73">
        <v>605359412</v>
      </c>
      <c r="N11" s="71">
        <f>M11/B11</f>
        <v>0.09951586566025404</v>
      </c>
      <c r="O11" s="17">
        <v>1114811000</v>
      </c>
      <c r="P11" s="27">
        <f t="shared" si="7"/>
        <v>0.18326531233080665</v>
      </c>
    </row>
    <row r="12" spans="1:16" s="56" customFormat="1" ht="15" customHeight="1">
      <c r="A12" s="149" t="s">
        <v>80</v>
      </c>
      <c r="B12" s="13">
        <f t="shared" si="0"/>
        <v>6428063849</v>
      </c>
      <c r="C12" s="88">
        <v>1580737620</v>
      </c>
      <c r="D12" s="74">
        <f>C12/B12</f>
        <v>0.24591193509160802</v>
      </c>
      <c r="E12" s="18">
        <v>0</v>
      </c>
      <c r="F12" s="80">
        <f>E12/B12</f>
        <v>0</v>
      </c>
      <c r="G12" s="81">
        <v>1729801777</v>
      </c>
      <c r="H12" s="74">
        <f>G12/B12</f>
        <v>0.26910152382339847</v>
      </c>
      <c r="I12" s="81">
        <v>304514445</v>
      </c>
      <c r="J12" s="71">
        <f>I12/B12</f>
        <v>0.04737265406089155</v>
      </c>
      <c r="K12" s="73">
        <v>306321365</v>
      </c>
      <c r="L12" s="71">
        <f>K12/B12</f>
        <v>0.04765375269999127</v>
      </c>
      <c r="M12" s="73">
        <v>703624270</v>
      </c>
      <c r="N12" s="71">
        <f>M12/B12</f>
        <v>0.10946130693917443</v>
      </c>
      <c r="O12" s="17">
        <v>1348351947</v>
      </c>
      <c r="P12" s="27">
        <f t="shared" si="7"/>
        <v>0.20976019819867847</v>
      </c>
    </row>
    <row r="13" spans="1:16" s="56" customFormat="1" ht="15" customHeight="1">
      <c r="A13" s="149" t="s">
        <v>79</v>
      </c>
      <c r="B13" s="13">
        <f t="shared" si="0"/>
        <v>8147033000</v>
      </c>
      <c r="C13" s="88">
        <v>1596205000</v>
      </c>
      <c r="D13" s="74">
        <f>C13/B13</f>
        <v>0.19592470044002522</v>
      </c>
      <c r="E13" s="18">
        <v>3000</v>
      </c>
      <c r="F13" s="80">
        <f>E13/B13</f>
        <v>3.682322141078844E-07</v>
      </c>
      <c r="G13" s="81">
        <v>1610767000</v>
      </c>
      <c r="H13" s="74">
        <f>G13/B13</f>
        <v>0.1977120996073049</v>
      </c>
      <c r="I13" s="81">
        <v>404226000</v>
      </c>
      <c r="J13" s="71">
        <f>I13/B13</f>
        <v>0.04961634499332456</v>
      </c>
      <c r="K13" s="73">
        <v>287521000</v>
      </c>
      <c r="L13" s="71">
        <f>K13/B13</f>
        <v>0.03529149814417101</v>
      </c>
      <c r="M13" s="73">
        <v>748699000</v>
      </c>
      <c r="N13" s="71">
        <f>M13/B13</f>
        <v>0.09189836349011965</v>
      </c>
      <c r="O13" s="17">
        <v>1518205000</v>
      </c>
      <c r="P13" s="27">
        <f t="shared" si="7"/>
        <v>0.18635066287322022</v>
      </c>
    </row>
    <row r="14" spans="1:20" s="56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117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120"/>
      <c r="F15" s="24"/>
      <c r="G15" s="44"/>
      <c r="I15" s="34"/>
      <c r="J15" s="5"/>
      <c r="K15" s="5"/>
      <c r="L15" s="5"/>
      <c r="M15" s="8"/>
      <c r="N15" s="8"/>
      <c r="O15" s="5"/>
      <c r="P15" s="5"/>
      <c r="Q15" s="8"/>
      <c r="R15" s="28"/>
      <c r="S15" s="57"/>
      <c r="T15" s="62"/>
    </row>
    <row r="16" spans="1:20" s="190" customFormat="1" ht="15" customHeight="1" thickBot="1" thickTop="1">
      <c r="A16" s="181"/>
      <c r="F16" s="182"/>
      <c r="I16" s="185" t="s">
        <v>33</v>
      </c>
      <c r="J16" s="96" t="s">
        <v>2</v>
      </c>
      <c r="K16" s="185" t="s">
        <v>24</v>
      </c>
      <c r="L16" s="96" t="s">
        <v>2</v>
      </c>
      <c r="M16" s="102" t="s">
        <v>8</v>
      </c>
      <c r="N16" s="96" t="s">
        <v>2</v>
      </c>
      <c r="O16" s="109" t="s">
        <v>31</v>
      </c>
      <c r="P16" s="96" t="s">
        <v>2</v>
      </c>
      <c r="Q16" s="186" t="s">
        <v>25</v>
      </c>
      <c r="R16" s="96" t="s">
        <v>2</v>
      </c>
      <c r="S16" s="182"/>
      <c r="T16" s="183"/>
    </row>
    <row r="17" spans="1:20" s="107" customFormat="1" ht="15" customHeight="1" thickTop="1">
      <c r="A17" s="120"/>
      <c r="F17" s="24"/>
      <c r="H17" s="107">
        <v>2001</v>
      </c>
      <c r="I17" s="31">
        <v>3800</v>
      </c>
      <c r="J17" s="26">
        <f aca="true" t="shared" si="8" ref="J17:J26">I17/B4</f>
        <v>1.0039278929794795E-06</v>
      </c>
      <c r="K17" s="31">
        <v>22933000</v>
      </c>
      <c r="L17" s="26">
        <f aca="true" t="shared" si="9" ref="L17:L26">K17/B4</f>
        <v>0.006058704834131159</v>
      </c>
      <c r="M17" s="12">
        <v>246804420</v>
      </c>
      <c r="N17" s="20">
        <f aca="true" t="shared" si="10" ref="N17:N26">M17/B4</f>
        <v>0.06520364246016382</v>
      </c>
      <c r="O17" s="12">
        <v>2460955</v>
      </c>
      <c r="P17" s="20">
        <f aca="true" t="shared" si="11" ref="P17:P26">O17/B4</f>
        <v>0.0006501635178598197</v>
      </c>
      <c r="Q17" s="12">
        <v>6167547</v>
      </c>
      <c r="R17" s="20">
        <f aca="true" t="shared" si="12" ref="R17:R26">Q17/B4</f>
        <v>0.0016294138064636605</v>
      </c>
      <c r="S17" s="25"/>
      <c r="T17" s="19"/>
    </row>
    <row r="18" spans="1:20" s="107" customFormat="1" ht="15" customHeight="1">
      <c r="A18" s="120"/>
      <c r="F18" s="24"/>
      <c r="H18" s="107">
        <v>2002</v>
      </c>
      <c r="I18" s="17">
        <v>2064</v>
      </c>
      <c r="J18" s="27">
        <f t="shared" si="8"/>
        <v>5.282041957084436E-07</v>
      </c>
      <c r="K18" s="17">
        <v>0</v>
      </c>
      <c r="L18" s="27">
        <f t="shared" si="9"/>
        <v>0</v>
      </c>
      <c r="M18" s="15">
        <v>226075800</v>
      </c>
      <c r="N18" s="20">
        <f t="shared" si="10"/>
        <v>0.05785571032371267</v>
      </c>
      <c r="O18" s="15">
        <v>0</v>
      </c>
      <c r="P18" s="20">
        <f t="shared" si="11"/>
        <v>0</v>
      </c>
      <c r="Q18" s="15">
        <v>9331878</v>
      </c>
      <c r="R18" s="20">
        <f t="shared" si="12"/>
        <v>0.00238814782627874</v>
      </c>
      <c r="S18" s="25"/>
      <c r="T18" s="19"/>
    </row>
    <row r="19" spans="1:20" s="107" customFormat="1" ht="15" customHeight="1">
      <c r="A19" s="120"/>
      <c r="F19" s="24"/>
      <c r="H19" s="107">
        <v>2003</v>
      </c>
      <c r="I19" s="17">
        <v>2072</v>
      </c>
      <c r="J19" s="27">
        <f t="shared" si="8"/>
        <v>4.3241423466539425E-07</v>
      </c>
      <c r="K19" s="17">
        <v>0</v>
      </c>
      <c r="L19" s="27">
        <f t="shared" si="9"/>
        <v>0</v>
      </c>
      <c r="M19" s="15">
        <v>330716086</v>
      </c>
      <c r="N19" s="20">
        <f t="shared" si="10"/>
        <v>0.06901850541468374</v>
      </c>
      <c r="O19" s="15">
        <v>0</v>
      </c>
      <c r="P19" s="20">
        <f t="shared" si="11"/>
        <v>0</v>
      </c>
      <c r="Q19" s="15">
        <v>16904745</v>
      </c>
      <c r="R19" s="20">
        <f t="shared" si="12"/>
        <v>0.0035279210286624763</v>
      </c>
      <c r="S19" s="25"/>
      <c r="T19" s="19"/>
    </row>
    <row r="20" spans="1:20" s="107" customFormat="1" ht="15" customHeight="1">
      <c r="A20" s="120"/>
      <c r="F20" s="24"/>
      <c r="H20" s="107">
        <v>2004</v>
      </c>
      <c r="I20" s="17">
        <v>2078</v>
      </c>
      <c r="J20" s="27">
        <f t="shared" si="8"/>
        <v>4.0946727900686706E-07</v>
      </c>
      <c r="K20" s="17">
        <v>0</v>
      </c>
      <c r="L20" s="27">
        <f t="shared" si="9"/>
        <v>0</v>
      </c>
      <c r="M20" s="15">
        <v>348618907</v>
      </c>
      <c r="N20" s="20">
        <f t="shared" si="10"/>
        <v>0.06869491590935421</v>
      </c>
      <c r="O20" s="15">
        <v>0</v>
      </c>
      <c r="P20" s="20">
        <f t="shared" si="11"/>
        <v>0</v>
      </c>
      <c r="Q20" s="15">
        <v>13414969</v>
      </c>
      <c r="R20" s="20">
        <f t="shared" si="12"/>
        <v>0.002643402721073856</v>
      </c>
      <c r="S20" s="25"/>
      <c r="T20" s="19"/>
    </row>
    <row r="21" spans="1:20" s="107" customFormat="1" ht="15" customHeight="1">
      <c r="A21" s="120"/>
      <c r="F21" s="24"/>
      <c r="H21" s="107">
        <v>2005</v>
      </c>
      <c r="I21" s="17">
        <v>2000</v>
      </c>
      <c r="J21" s="27">
        <f t="shared" si="8"/>
        <v>2.9976046141528306E-07</v>
      </c>
      <c r="K21" s="17">
        <v>0</v>
      </c>
      <c r="L21" s="27">
        <f t="shared" si="9"/>
        <v>0</v>
      </c>
      <c r="M21" s="15">
        <v>408046000</v>
      </c>
      <c r="N21" s="20">
        <f t="shared" si="10"/>
        <v>0.06115802861933029</v>
      </c>
      <c r="O21" s="15">
        <v>1000</v>
      </c>
      <c r="P21" s="20">
        <f t="shared" si="11"/>
        <v>1.4988023070764153E-07</v>
      </c>
      <c r="Q21" s="15">
        <v>1266740000</v>
      </c>
      <c r="R21" s="20">
        <f t="shared" si="12"/>
        <v>0.18985928344659783</v>
      </c>
      <c r="S21" s="25"/>
      <c r="T21" s="19"/>
    </row>
    <row r="22" spans="1:20" s="107" customFormat="1" ht="15" customHeight="1">
      <c r="A22" s="120"/>
      <c r="F22" s="24"/>
      <c r="H22" s="107">
        <v>2006</v>
      </c>
      <c r="I22" s="17">
        <v>2000</v>
      </c>
      <c r="J22" s="27">
        <f t="shared" si="8"/>
        <v>3.524434655318574E-07</v>
      </c>
      <c r="K22" s="17">
        <v>0</v>
      </c>
      <c r="L22" s="27">
        <f t="shared" si="9"/>
        <v>0</v>
      </c>
      <c r="M22" s="15">
        <v>386998761</v>
      </c>
      <c r="N22" s="20">
        <f t="shared" si="10"/>
        <v>0.0681975922416875</v>
      </c>
      <c r="O22" s="15">
        <v>0</v>
      </c>
      <c r="P22" s="20">
        <f t="shared" si="11"/>
        <v>0</v>
      </c>
      <c r="Q22" s="15">
        <v>6807473</v>
      </c>
      <c r="R22" s="20">
        <f t="shared" si="12"/>
        <v>0.001199624687817275</v>
      </c>
      <c r="S22" s="25"/>
      <c r="T22" s="19"/>
    </row>
    <row r="23" spans="1:20" s="107" customFormat="1" ht="15" customHeight="1">
      <c r="A23" s="120"/>
      <c r="F23" s="24"/>
      <c r="H23" s="107">
        <v>2007</v>
      </c>
      <c r="I23" s="17">
        <v>18170</v>
      </c>
      <c r="J23" s="27">
        <f t="shared" si="8"/>
        <v>3.017967432067367E-06</v>
      </c>
      <c r="K23" s="17">
        <v>0</v>
      </c>
      <c r="L23" s="27">
        <f t="shared" si="9"/>
        <v>0</v>
      </c>
      <c r="M23" s="15">
        <v>418143565</v>
      </c>
      <c r="N23" s="20">
        <f t="shared" si="10"/>
        <v>0.0694520451897933</v>
      </c>
      <c r="O23" s="15">
        <v>0</v>
      </c>
      <c r="P23" s="20">
        <f t="shared" si="11"/>
        <v>0</v>
      </c>
      <c r="Q23" s="15">
        <v>15860501</v>
      </c>
      <c r="R23" s="20">
        <f t="shared" si="12"/>
        <v>0.0026343684906038473</v>
      </c>
      <c r="S23" s="25"/>
      <c r="T23" s="19"/>
    </row>
    <row r="24" spans="1:20" s="107" customFormat="1" ht="15" customHeight="1">
      <c r="A24" s="120"/>
      <c r="F24" s="24"/>
      <c r="H24" s="107">
        <v>2008</v>
      </c>
      <c r="I24" s="17">
        <v>0</v>
      </c>
      <c r="J24" s="27">
        <f t="shared" si="8"/>
        <v>0</v>
      </c>
      <c r="K24" s="17">
        <v>0</v>
      </c>
      <c r="L24" s="27">
        <f t="shared" si="9"/>
        <v>0</v>
      </c>
      <c r="M24" s="15">
        <v>406548000</v>
      </c>
      <c r="N24" s="20">
        <f t="shared" si="10"/>
        <v>0.06683298442288853</v>
      </c>
      <c r="O24" s="15">
        <v>0</v>
      </c>
      <c r="P24" s="20">
        <f t="shared" si="11"/>
        <v>0</v>
      </c>
      <c r="Q24" s="15">
        <v>4006000</v>
      </c>
      <c r="R24" s="20">
        <f t="shared" si="12"/>
        <v>0.0006585518452878662</v>
      </c>
      <c r="S24" s="25"/>
      <c r="T24" s="19"/>
    </row>
    <row r="25" spans="1:20" s="107" customFormat="1" ht="15" customHeight="1">
      <c r="A25" s="120"/>
      <c r="F25" s="24"/>
      <c r="H25" s="107">
        <v>2009</v>
      </c>
      <c r="I25" s="17">
        <v>9802</v>
      </c>
      <c r="J25" s="27">
        <f t="shared" si="8"/>
        <v>1.5248759549152388E-06</v>
      </c>
      <c r="K25" s="17">
        <v>0</v>
      </c>
      <c r="L25" s="27">
        <f t="shared" si="9"/>
        <v>0</v>
      </c>
      <c r="M25" s="15">
        <v>443092583</v>
      </c>
      <c r="N25" s="20">
        <f t="shared" si="10"/>
        <v>0.06893095548030857</v>
      </c>
      <c r="O25" s="15">
        <v>0</v>
      </c>
      <c r="P25" s="20">
        <f t="shared" si="11"/>
        <v>0</v>
      </c>
      <c r="Q25" s="15">
        <v>11610040</v>
      </c>
      <c r="R25" s="20">
        <f t="shared" si="12"/>
        <v>0.001806148829994299</v>
      </c>
      <c r="S25" s="25"/>
      <c r="T25" s="19"/>
    </row>
    <row r="26" spans="1:20" s="107" customFormat="1" ht="15" customHeight="1">
      <c r="A26" s="120"/>
      <c r="F26" s="24"/>
      <c r="H26" s="107">
        <v>2010</v>
      </c>
      <c r="I26" s="17">
        <v>0</v>
      </c>
      <c r="J26" s="27">
        <f t="shared" si="8"/>
        <v>0</v>
      </c>
      <c r="K26" s="17">
        <v>0</v>
      </c>
      <c r="L26" s="27">
        <f t="shared" si="9"/>
        <v>0</v>
      </c>
      <c r="M26" s="15">
        <v>441415000</v>
      </c>
      <c r="N26" s="20">
        <f t="shared" si="10"/>
        <v>0.05418107426347727</v>
      </c>
      <c r="O26" s="15">
        <v>1000</v>
      </c>
      <c r="P26" s="20">
        <f t="shared" si="11"/>
        <v>1.2274407136929482E-07</v>
      </c>
      <c r="Q26" s="15">
        <v>1539991000</v>
      </c>
      <c r="R26" s="20">
        <f t="shared" si="12"/>
        <v>0.18902476521207168</v>
      </c>
      <c r="S26" s="25"/>
      <c r="T26" s="19"/>
    </row>
    <row r="27" s="107" customFormat="1" ht="15" customHeight="1">
      <c r="A27" s="153"/>
    </row>
    <row r="28" spans="1:18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5"/>
      <c r="O28" s="37"/>
      <c r="P28" s="37"/>
      <c r="Q28" s="37"/>
      <c r="R28" s="86"/>
    </row>
    <row r="29" spans="1:18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  <c r="Q29" s="102" t="s">
        <v>77</v>
      </c>
      <c r="R29" s="96" t="s">
        <v>2</v>
      </c>
    </row>
    <row r="30" spans="1:18" s="105" customFormat="1" ht="15" customHeight="1" thickTop="1">
      <c r="A30" s="164" t="s">
        <v>9</v>
      </c>
      <c r="B30" s="73">
        <f aca="true" t="shared" si="13" ref="B30:B39">C30+E30+G30+I30+K30+M30+O30+Q30+I43+K43+M43+O43+Q43</f>
        <v>4146013553</v>
      </c>
      <c r="C30" s="22">
        <v>81459933</v>
      </c>
      <c r="D30" s="71">
        <f aca="true" t="shared" si="14" ref="D30:D35">C30/B30</f>
        <v>0.019647772965203328</v>
      </c>
      <c r="E30" s="24">
        <v>2685676768</v>
      </c>
      <c r="F30" s="60">
        <f aca="true" t="shared" si="15" ref="F30:F35">E30/B30</f>
        <v>0.6477732727276495</v>
      </c>
      <c r="G30" s="24">
        <v>1145943818</v>
      </c>
      <c r="H30" s="60">
        <f aca="true" t="shared" si="16" ref="H30:H35">G30/B30</f>
        <v>0.27639654413835923</v>
      </c>
      <c r="I30" s="24">
        <v>183557925</v>
      </c>
      <c r="J30" s="71">
        <f aca="true" t="shared" si="17" ref="J30:J35">I30/B30</f>
        <v>0.044273353826154264</v>
      </c>
      <c r="K30" s="24">
        <v>33833174</v>
      </c>
      <c r="L30" s="71">
        <f aca="true" t="shared" si="18" ref="L30:L35">K30/B30</f>
        <v>0.008160410854305763</v>
      </c>
      <c r="M30" s="24">
        <v>12204564</v>
      </c>
      <c r="N30" s="71">
        <f aca="true" t="shared" si="19" ref="N30:N35">M30/B30</f>
        <v>0.0029436864699028636</v>
      </c>
      <c r="O30" s="24"/>
      <c r="P30" s="71">
        <f aca="true" t="shared" si="20" ref="P30:P35">O30/F30</f>
        <v>0</v>
      </c>
      <c r="Q30" s="24"/>
      <c r="R30" s="71">
        <f aca="true" t="shared" si="21" ref="R30:R36">Q30/F30</f>
        <v>0</v>
      </c>
    </row>
    <row r="31" spans="1:18" s="105" customFormat="1" ht="15" customHeight="1">
      <c r="A31" s="149" t="s">
        <v>10</v>
      </c>
      <c r="B31" s="73">
        <f t="shared" si="13"/>
        <v>4346036314</v>
      </c>
      <c r="C31" s="88">
        <v>79730900</v>
      </c>
      <c r="D31" s="71">
        <f t="shared" si="14"/>
        <v>0.018345658949779315</v>
      </c>
      <c r="E31" s="73">
        <v>2572783407</v>
      </c>
      <c r="F31" s="60">
        <f t="shared" si="15"/>
        <v>0.5919838724568927</v>
      </c>
      <c r="G31" s="73">
        <v>1389196161</v>
      </c>
      <c r="H31" s="60">
        <f t="shared" si="16"/>
        <v>0.3196466988839799</v>
      </c>
      <c r="I31" s="73">
        <v>212160837</v>
      </c>
      <c r="J31" s="71">
        <f t="shared" si="17"/>
        <v>0.048817087955883104</v>
      </c>
      <c r="K31" s="73">
        <v>33659580</v>
      </c>
      <c r="L31" s="71">
        <f t="shared" si="18"/>
        <v>0.0077448915674200695</v>
      </c>
      <c r="M31" s="73">
        <v>11616037</v>
      </c>
      <c r="N31" s="71">
        <f t="shared" si="19"/>
        <v>0.002672788757558458</v>
      </c>
      <c r="O31" s="73"/>
      <c r="P31" s="71">
        <f t="shared" si="20"/>
        <v>0</v>
      </c>
      <c r="Q31" s="73"/>
      <c r="R31" s="71">
        <f t="shared" si="21"/>
        <v>0</v>
      </c>
    </row>
    <row r="32" spans="1:18" s="105" customFormat="1" ht="15" customHeight="1">
      <c r="A32" s="149" t="s">
        <v>11</v>
      </c>
      <c r="B32" s="73">
        <f t="shared" si="13"/>
        <v>5001414179</v>
      </c>
      <c r="C32" s="88">
        <v>84652730</v>
      </c>
      <c r="D32" s="71">
        <f t="shared" si="14"/>
        <v>0.016925758789472174</v>
      </c>
      <c r="E32" s="73">
        <v>3107882151</v>
      </c>
      <c r="F32" s="60">
        <f t="shared" si="15"/>
        <v>0.6214006758427275</v>
      </c>
      <c r="G32" s="73">
        <v>1432505927</v>
      </c>
      <c r="H32" s="80">
        <f t="shared" si="16"/>
        <v>0.2864201755205205</v>
      </c>
      <c r="I32" s="81">
        <v>268766391</v>
      </c>
      <c r="J32" s="71">
        <f t="shared" si="17"/>
        <v>0.05373807914739388</v>
      </c>
      <c r="K32" s="73">
        <v>79508059</v>
      </c>
      <c r="L32" s="71">
        <f t="shared" si="18"/>
        <v>0.015897115526612337</v>
      </c>
      <c r="M32" s="73">
        <v>15708117</v>
      </c>
      <c r="N32" s="71">
        <f t="shared" si="19"/>
        <v>0.0031407350876788884</v>
      </c>
      <c r="O32" s="73"/>
      <c r="P32" s="71">
        <f t="shared" si="20"/>
        <v>0</v>
      </c>
      <c r="Q32" s="73"/>
      <c r="R32" s="71">
        <f t="shared" si="21"/>
        <v>0</v>
      </c>
    </row>
    <row r="33" spans="1:18" s="105" customFormat="1" ht="15" customHeight="1">
      <c r="A33" s="149" t="s">
        <v>41</v>
      </c>
      <c r="B33" s="73">
        <f t="shared" si="13"/>
        <v>6199209511</v>
      </c>
      <c r="C33" s="88">
        <v>83543417</v>
      </c>
      <c r="D33" s="71">
        <f t="shared" si="14"/>
        <v>0.013476462902529573</v>
      </c>
      <c r="E33" s="73">
        <v>3376475401</v>
      </c>
      <c r="F33" s="80">
        <f t="shared" si="15"/>
        <v>0.5446622500834526</v>
      </c>
      <c r="G33" s="81">
        <v>1331122689</v>
      </c>
      <c r="H33" s="80">
        <f t="shared" si="16"/>
        <v>0.21472458490683846</v>
      </c>
      <c r="I33" s="81">
        <v>289848443</v>
      </c>
      <c r="J33" s="71">
        <f t="shared" si="17"/>
        <v>0.04675571014105705</v>
      </c>
      <c r="K33" s="73">
        <v>85120255</v>
      </c>
      <c r="L33" s="71">
        <f t="shared" si="18"/>
        <v>0.013730824042801092</v>
      </c>
      <c r="M33" s="73">
        <v>14608858</v>
      </c>
      <c r="N33" s="71">
        <f t="shared" si="19"/>
        <v>0.0023565678775782223</v>
      </c>
      <c r="O33" s="73"/>
      <c r="P33" s="71">
        <f t="shared" si="20"/>
        <v>0</v>
      </c>
      <c r="Q33" s="73"/>
      <c r="R33" s="71">
        <f t="shared" si="21"/>
        <v>0</v>
      </c>
    </row>
    <row r="34" spans="1:18" s="105" customFormat="1" ht="15" customHeight="1">
      <c r="A34" s="149" t="s">
        <v>45</v>
      </c>
      <c r="B34" s="73">
        <f t="shared" si="13"/>
        <v>6672128000</v>
      </c>
      <c r="C34" s="88">
        <v>91180000</v>
      </c>
      <c r="D34" s="71">
        <f t="shared" si="14"/>
        <v>0.013665804972566474</v>
      </c>
      <c r="E34" s="73">
        <v>3742438000</v>
      </c>
      <c r="F34" s="80">
        <f t="shared" si="15"/>
        <v>0.5609062056363427</v>
      </c>
      <c r="G34" s="81">
        <v>1270576000</v>
      </c>
      <c r="H34" s="80">
        <f t="shared" si="16"/>
        <v>0.19043039941679776</v>
      </c>
      <c r="I34" s="81">
        <v>315491000</v>
      </c>
      <c r="J34" s="71">
        <f t="shared" si="17"/>
        <v>0.047284914198288765</v>
      </c>
      <c r="K34" s="73">
        <v>92301000</v>
      </c>
      <c r="L34" s="71">
        <f t="shared" si="18"/>
        <v>0.013833817336837662</v>
      </c>
      <c r="M34" s="73">
        <v>10252000</v>
      </c>
      <c r="N34" s="71">
        <f t="shared" si="19"/>
        <v>0.0015365412653953882</v>
      </c>
      <c r="O34" s="73"/>
      <c r="P34" s="71">
        <f t="shared" si="20"/>
        <v>0</v>
      </c>
      <c r="Q34" s="73"/>
      <c r="R34" s="71">
        <f t="shared" si="21"/>
        <v>0</v>
      </c>
    </row>
    <row r="35" spans="1:18" s="105" customFormat="1" ht="15" customHeight="1">
      <c r="A35" s="149" t="s">
        <v>48</v>
      </c>
      <c r="B35" s="73">
        <f t="shared" si="13"/>
        <v>7032506769</v>
      </c>
      <c r="C35" s="88">
        <v>81061615</v>
      </c>
      <c r="D35" s="71">
        <f t="shared" si="14"/>
        <v>0.011526702733842757</v>
      </c>
      <c r="E35" s="73">
        <v>3912073708</v>
      </c>
      <c r="F35" s="80">
        <f t="shared" si="15"/>
        <v>0.5562843857107704</v>
      </c>
      <c r="G35" s="81">
        <v>1112107026</v>
      </c>
      <c r="H35" s="80">
        <f t="shared" si="16"/>
        <v>0.15813806691268043</v>
      </c>
      <c r="I35" s="81">
        <v>343740444</v>
      </c>
      <c r="J35" s="71">
        <f t="shared" si="17"/>
        <v>0.04887879319437595</v>
      </c>
      <c r="K35" s="73">
        <v>311954785</v>
      </c>
      <c r="L35" s="71">
        <f t="shared" si="18"/>
        <v>0.04435897401124848</v>
      </c>
      <c r="M35" s="73">
        <v>10926548</v>
      </c>
      <c r="N35" s="71">
        <f t="shared" si="19"/>
        <v>0.0015537202250789615</v>
      </c>
      <c r="O35" s="73"/>
      <c r="P35" s="71">
        <f t="shared" si="20"/>
        <v>0</v>
      </c>
      <c r="Q35" s="73"/>
      <c r="R35" s="71">
        <f t="shared" si="21"/>
        <v>0</v>
      </c>
    </row>
    <row r="36" spans="1:18" s="105" customFormat="1" ht="15" customHeight="1">
      <c r="A36" s="149" t="s">
        <v>59</v>
      </c>
      <c r="B36" s="73">
        <f t="shared" si="13"/>
        <v>7555805956</v>
      </c>
      <c r="C36" s="88">
        <v>106254893</v>
      </c>
      <c r="D36" s="71">
        <f>C36/B36</f>
        <v>0.014062681548303119</v>
      </c>
      <c r="E36" s="73">
        <v>4103901006</v>
      </c>
      <c r="F36" s="60">
        <f>E36/B36</f>
        <v>0.5431453679327389</v>
      </c>
      <c r="G36" s="73">
        <v>1064465576</v>
      </c>
      <c r="H36" s="80">
        <f>G36/B36</f>
        <v>0.14088048081154295</v>
      </c>
      <c r="I36" s="81">
        <v>330822459</v>
      </c>
      <c r="J36" s="71">
        <f>I36/B36</f>
        <v>0.04378387440419863</v>
      </c>
      <c r="K36" s="73">
        <v>543772765</v>
      </c>
      <c r="L36" s="71">
        <f>K36/B36</f>
        <v>0.07196753968624549</v>
      </c>
      <c r="M36" s="73">
        <v>9456950</v>
      </c>
      <c r="N36" s="71">
        <f>M36/B36</f>
        <v>0.001251613667035787</v>
      </c>
      <c r="O36" s="73"/>
      <c r="P36" s="71">
        <f>O36/B36</f>
        <v>0</v>
      </c>
      <c r="Q36" s="73"/>
      <c r="R36" s="71">
        <f t="shared" si="21"/>
        <v>0</v>
      </c>
    </row>
    <row r="37" spans="1:18" s="105" customFormat="1" ht="15" customHeight="1">
      <c r="A37" s="149" t="s">
        <v>57</v>
      </c>
      <c r="B37" s="73">
        <f t="shared" si="13"/>
        <v>7534642000</v>
      </c>
      <c r="C37" s="88">
        <v>103364000</v>
      </c>
      <c r="D37" s="71">
        <f>C37/B37</f>
        <v>0.013718501821320775</v>
      </c>
      <c r="E37" s="73">
        <v>4062048000</v>
      </c>
      <c r="F37" s="80">
        <f>E37/B37</f>
        <v>0.539116257945633</v>
      </c>
      <c r="G37" s="81">
        <v>192444000</v>
      </c>
      <c r="H37" s="80">
        <f>G37/B37</f>
        <v>0.025541226776268865</v>
      </c>
      <c r="I37" s="81">
        <v>290669000</v>
      </c>
      <c r="J37" s="71">
        <f>I37/B37</f>
        <v>0.03857767893949042</v>
      </c>
      <c r="K37" s="73">
        <v>645930000</v>
      </c>
      <c r="L37" s="71">
        <f>K37/B37</f>
        <v>0.08572802795408196</v>
      </c>
      <c r="M37" s="73">
        <v>34479000</v>
      </c>
      <c r="N37" s="71">
        <f>M37/B37</f>
        <v>0.00457606346791261</v>
      </c>
      <c r="O37" s="73">
        <v>887000</v>
      </c>
      <c r="P37" s="71">
        <f>O37/B37</f>
        <v>0.00011772291238256575</v>
      </c>
      <c r="Q37" s="73">
        <v>658197000</v>
      </c>
      <c r="R37" s="71">
        <f>Q37/B37</f>
        <v>0.08735610796106835</v>
      </c>
    </row>
    <row r="38" spans="1:18" s="105" customFormat="1" ht="15" customHeight="1">
      <c r="A38" s="149" t="s">
        <v>80</v>
      </c>
      <c r="B38" s="73">
        <f t="shared" si="13"/>
        <v>7769856013</v>
      </c>
      <c r="C38" s="88">
        <v>102599391</v>
      </c>
      <c r="D38" s="71">
        <f>C38/B38</f>
        <v>0.013204799526315238</v>
      </c>
      <c r="E38" s="73">
        <v>4403593485</v>
      </c>
      <c r="F38" s="80">
        <f>E38/B38</f>
        <v>0.5667535508550228</v>
      </c>
      <c r="G38" s="81">
        <v>107636994</v>
      </c>
      <c r="H38" s="80">
        <f>G38/B38</f>
        <v>0.01385315169546373</v>
      </c>
      <c r="I38" s="81">
        <v>270853220</v>
      </c>
      <c r="J38" s="71">
        <f>I38/B38</f>
        <v>0.03485949025912792</v>
      </c>
      <c r="K38" s="73">
        <v>651344202</v>
      </c>
      <c r="L38" s="71">
        <f>K38/B38</f>
        <v>0.08382963608466035</v>
      </c>
      <c r="M38" s="73">
        <v>42593283</v>
      </c>
      <c r="N38" s="71">
        <f>M38/B38</f>
        <v>0.005481862589053875</v>
      </c>
      <c r="O38" s="73">
        <v>2121623</v>
      </c>
      <c r="P38" s="71">
        <f>O38/B38</f>
        <v>0.0002730582132346138</v>
      </c>
      <c r="Q38" s="73">
        <v>746158668</v>
      </c>
      <c r="R38" s="71">
        <f>Q38/B38</f>
        <v>0.0960324961944697</v>
      </c>
    </row>
    <row r="39" spans="1:18" s="105" customFormat="1" ht="15" customHeight="1">
      <c r="A39" s="149" t="s">
        <v>79</v>
      </c>
      <c r="B39" s="73">
        <f t="shared" si="13"/>
        <v>8147033000</v>
      </c>
      <c r="C39" s="88">
        <v>122584000</v>
      </c>
      <c r="D39" s="71">
        <f>C39/B39</f>
        <v>0.015046459244733634</v>
      </c>
      <c r="E39" s="73">
        <v>4664756000</v>
      </c>
      <c r="F39" s="80">
        <f>E39/B39</f>
        <v>0.5725711433843462</v>
      </c>
      <c r="G39" s="81">
        <v>6248000</v>
      </c>
      <c r="H39" s="80">
        <f>G39/B39</f>
        <v>0.0007669049579153539</v>
      </c>
      <c r="I39" s="81">
        <v>274249000</v>
      </c>
      <c r="J39" s="71">
        <f>I39/B39</f>
        <v>0.03366243882895773</v>
      </c>
      <c r="K39" s="73">
        <v>767567000</v>
      </c>
      <c r="L39" s="71">
        <f>K39/B39</f>
        <v>0.09421429862871551</v>
      </c>
      <c r="M39" s="73">
        <v>58301000</v>
      </c>
      <c r="N39" s="71">
        <f>M39/B39</f>
        <v>0.007156102104901257</v>
      </c>
      <c r="O39" s="73">
        <v>1242000</v>
      </c>
      <c r="P39" s="71">
        <f>O39/B39</f>
        <v>0.00015244813664066416</v>
      </c>
      <c r="Q39" s="73">
        <v>697197000</v>
      </c>
      <c r="R39" s="71">
        <f>Q39/B39</f>
        <v>0.08557679832645823</v>
      </c>
    </row>
    <row r="40" spans="1:18" s="105" customFormat="1" ht="15" customHeight="1">
      <c r="A40" s="120"/>
      <c r="B40" s="57"/>
      <c r="C40" s="57"/>
      <c r="D40" s="92"/>
      <c r="E40" s="57"/>
      <c r="F40" s="62"/>
      <c r="G40" s="57"/>
      <c r="H40" s="62"/>
      <c r="I40" s="57"/>
      <c r="J40" s="92"/>
      <c r="K40" s="57"/>
      <c r="L40" s="92"/>
      <c r="M40" s="57"/>
      <c r="N40" s="92"/>
      <c r="R40" s="5"/>
    </row>
    <row r="41" spans="1:19" s="105" customFormat="1" ht="15" customHeight="1" thickBot="1">
      <c r="A41" s="153"/>
      <c r="E41" s="44"/>
      <c r="H41" s="142"/>
      <c r="I41" s="5"/>
      <c r="J41" s="5"/>
      <c r="K41" s="5"/>
      <c r="L41" s="5"/>
      <c r="M41" s="5"/>
      <c r="N41" s="5"/>
      <c r="O41" s="5"/>
      <c r="P41" s="5"/>
      <c r="Q41" s="5"/>
      <c r="R41" s="101"/>
      <c r="S41" s="44"/>
    </row>
    <row r="42" spans="1:19" s="105" customFormat="1" ht="15" customHeight="1" thickBot="1" thickTop="1">
      <c r="A42" s="65" t="s">
        <v>20</v>
      </c>
      <c r="B42" s="79"/>
      <c r="C42" s="65" t="s">
        <v>28</v>
      </c>
      <c r="E42" s="65" t="s">
        <v>27</v>
      </c>
      <c r="I42" s="11" t="s">
        <v>30</v>
      </c>
      <c r="J42" s="16" t="s">
        <v>2</v>
      </c>
      <c r="K42" s="11" t="s">
        <v>19</v>
      </c>
      <c r="L42" s="16" t="s">
        <v>2</v>
      </c>
      <c r="M42" s="11" t="s">
        <v>26</v>
      </c>
      <c r="N42" s="16" t="s">
        <v>2</v>
      </c>
      <c r="O42" s="11" t="s">
        <v>37</v>
      </c>
      <c r="P42" s="10" t="s">
        <v>2</v>
      </c>
      <c r="Q42" s="11" t="s">
        <v>34</v>
      </c>
      <c r="R42" s="16" t="s">
        <v>2</v>
      </c>
      <c r="S42" s="44"/>
    </row>
    <row r="43" spans="1:19" s="105" customFormat="1" ht="15" customHeight="1" thickTop="1">
      <c r="A43" s="65" t="s">
        <v>23</v>
      </c>
      <c r="B43" s="103">
        <f aca="true" t="shared" si="22" ref="B43:B52">B4-B30</f>
        <v>-360881148</v>
      </c>
      <c r="C43" s="71">
        <f aca="true" t="shared" si="23" ref="C43:C52">B43/B30</f>
        <v>-0.08704292530324008</v>
      </c>
      <c r="D43" s="105">
        <v>2001</v>
      </c>
      <c r="E43" s="61">
        <v>6889303</v>
      </c>
      <c r="H43" s="105">
        <v>2001</v>
      </c>
      <c r="I43" s="83">
        <v>3800</v>
      </c>
      <c r="J43" s="74">
        <f aca="true" t="shared" si="24" ref="J43:J52">I43/B30</f>
        <v>9.165430723810275E-07</v>
      </c>
      <c r="K43" s="83">
        <v>1393835</v>
      </c>
      <c r="L43" s="74">
        <f aca="true" t="shared" si="25" ref="L43:L52">K43/B30</f>
        <v>0.0003361867929716341</v>
      </c>
      <c r="M43" s="84">
        <v>1939736</v>
      </c>
      <c r="N43" s="74">
        <f aca="true" t="shared" si="26" ref="N43:N52">M43/B30</f>
        <v>0.0004678556823810749</v>
      </c>
      <c r="O43" s="84">
        <v>0</v>
      </c>
      <c r="P43" s="74">
        <f aca="true" t="shared" si="27" ref="P43:P52">O43/B30</f>
        <v>0</v>
      </c>
      <c r="Q43" s="84">
        <v>0</v>
      </c>
      <c r="R43" s="71">
        <f aca="true" t="shared" si="28" ref="R43:R52">Q43/B30</f>
        <v>0</v>
      </c>
      <c r="S43" s="44"/>
    </row>
    <row r="44" spans="1:19" s="105" customFormat="1" ht="15" customHeight="1">
      <c r="A44" s="65" t="s">
        <v>21</v>
      </c>
      <c r="B44" s="103">
        <f t="shared" si="22"/>
        <v>-438456600</v>
      </c>
      <c r="C44" s="71">
        <f t="shared" si="23"/>
        <v>-0.1008865477234022</v>
      </c>
      <c r="D44" s="105">
        <v>2002</v>
      </c>
      <c r="E44" s="61">
        <v>6891367</v>
      </c>
      <c r="H44" s="105">
        <v>2002</v>
      </c>
      <c r="I44" s="81">
        <v>2064</v>
      </c>
      <c r="J44" s="74">
        <f t="shared" si="24"/>
        <v>4.7491549791040244E-07</v>
      </c>
      <c r="K44" s="81">
        <v>7000820</v>
      </c>
      <c r="L44" s="74">
        <f t="shared" si="25"/>
        <v>0.0016108517035276664</v>
      </c>
      <c r="M44" s="61">
        <v>39886508</v>
      </c>
      <c r="N44" s="74">
        <f t="shared" si="26"/>
        <v>0.009177674809460877</v>
      </c>
      <c r="O44" s="61">
        <v>0</v>
      </c>
      <c r="P44" s="74">
        <f t="shared" si="27"/>
        <v>0</v>
      </c>
      <c r="Q44" s="61">
        <v>0</v>
      </c>
      <c r="R44" s="71">
        <f t="shared" si="28"/>
        <v>0</v>
      </c>
      <c r="S44" s="44"/>
    </row>
    <row r="45" spans="1:19" s="105" customFormat="1" ht="15" customHeight="1">
      <c r="A45" s="65" t="s">
        <v>22</v>
      </c>
      <c r="B45" s="103">
        <f t="shared" si="22"/>
        <v>-209712533</v>
      </c>
      <c r="C45" s="71">
        <f t="shared" si="23"/>
        <v>-0.0419306471118796</v>
      </c>
      <c r="D45" s="105">
        <v>2003</v>
      </c>
      <c r="E45" s="61">
        <v>6893439</v>
      </c>
      <c r="H45" s="105">
        <v>2003</v>
      </c>
      <c r="I45" s="81">
        <v>2072</v>
      </c>
      <c r="J45" s="74">
        <f t="shared" si="24"/>
        <v>4.1428282598548615E-07</v>
      </c>
      <c r="K45" s="81">
        <v>10970238</v>
      </c>
      <c r="L45" s="74">
        <f t="shared" si="25"/>
        <v>0.002193427220257417</v>
      </c>
      <c r="M45" s="61">
        <v>1418494</v>
      </c>
      <c r="N45" s="74">
        <f t="shared" si="26"/>
        <v>0.00028361858251132056</v>
      </c>
      <c r="O45" s="61">
        <v>0</v>
      </c>
      <c r="P45" s="74">
        <f t="shared" si="27"/>
        <v>0</v>
      </c>
      <c r="Q45" s="61">
        <v>0</v>
      </c>
      <c r="R45" s="71">
        <f t="shared" si="28"/>
        <v>0</v>
      </c>
      <c r="S45" s="44"/>
    </row>
    <row r="46" spans="1:19" s="105" customFormat="1" ht="15" customHeight="1">
      <c r="A46" s="65" t="s">
        <v>29</v>
      </c>
      <c r="B46" s="103">
        <f t="shared" si="22"/>
        <v>-1124322929</v>
      </c>
      <c r="C46" s="71">
        <f t="shared" si="23"/>
        <v>-0.1813655316867383</v>
      </c>
      <c r="D46" s="105">
        <v>2004</v>
      </c>
      <c r="E46" s="61">
        <v>6895517</v>
      </c>
      <c r="H46" s="105">
        <v>2004</v>
      </c>
      <c r="I46" s="81">
        <v>2078</v>
      </c>
      <c r="J46" s="74">
        <f t="shared" si="24"/>
        <v>3.352040282414646E-07</v>
      </c>
      <c r="K46" s="81">
        <v>7636741</v>
      </c>
      <c r="L46" s="74">
        <f t="shared" si="25"/>
        <v>0.0012318894830783207</v>
      </c>
      <c r="M46" s="61">
        <v>1801348</v>
      </c>
      <c r="N46" s="74">
        <f t="shared" si="26"/>
        <v>0.0002905770480580875</v>
      </c>
      <c r="O46" s="61">
        <v>1009050281</v>
      </c>
      <c r="P46" s="74">
        <f t="shared" si="27"/>
        <v>0.16277079831057834</v>
      </c>
      <c r="Q46" s="61">
        <v>0</v>
      </c>
      <c r="R46" s="71">
        <f t="shared" si="28"/>
        <v>0</v>
      </c>
      <c r="S46" s="44"/>
    </row>
    <row r="47" spans="1:19" s="105" customFormat="1" ht="15" customHeight="1">
      <c r="A47" s="65" t="s">
        <v>42</v>
      </c>
      <c r="B47" s="103">
        <f t="shared" si="22"/>
        <v>-134000</v>
      </c>
      <c r="C47" s="71">
        <f t="shared" si="23"/>
        <v>-2.0083547557840616E-05</v>
      </c>
      <c r="D47" s="105">
        <v>2005</v>
      </c>
      <c r="E47" s="61">
        <v>6896894</v>
      </c>
      <c r="H47" s="105">
        <v>2005</v>
      </c>
      <c r="I47" s="81">
        <v>2000</v>
      </c>
      <c r="J47" s="74">
        <f t="shared" si="24"/>
        <v>2.9975444116180027E-07</v>
      </c>
      <c r="K47" s="81">
        <v>7250000</v>
      </c>
      <c r="L47" s="74">
        <f t="shared" si="25"/>
        <v>0.0010866098492115259</v>
      </c>
      <c r="M47" s="61">
        <v>16315000</v>
      </c>
      <c r="N47" s="74">
        <f t="shared" si="26"/>
        <v>0.0024452468537773855</v>
      </c>
      <c r="O47" s="61">
        <v>1124323000</v>
      </c>
      <c r="P47" s="74">
        <f t="shared" si="27"/>
        <v>0.16851040627517938</v>
      </c>
      <c r="Q47" s="61">
        <v>2000000</v>
      </c>
      <c r="R47" s="71">
        <f t="shared" si="28"/>
        <v>0.00029975444116180024</v>
      </c>
      <c r="S47" s="44"/>
    </row>
    <row r="48" spans="1:19" s="105" customFormat="1" ht="15" customHeight="1">
      <c r="A48" s="65" t="s">
        <v>46</v>
      </c>
      <c r="B48" s="103">
        <f t="shared" si="22"/>
        <v>-1357837792</v>
      </c>
      <c r="C48" s="71">
        <f t="shared" si="23"/>
        <v>-0.1930801969484745</v>
      </c>
      <c r="D48" s="105">
        <v>2006</v>
      </c>
      <c r="E48" s="61">
        <v>6896894</v>
      </c>
      <c r="H48" s="105">
        <v>2006</v>
      </c>
      <c r="I48" s="81">
        <v>2000</v>
      </c>
      <c r="J48" s="74">
        <f t="shared" si="24"/>
        <v>2.843936117937635E-07</v>
      </c>
      <c r="K48" s="81">
        <v>11673360</v>
      </c>
      <c r="L48" s="74">
        <f t="shared" si="25"/>
        <v>0.0016599145060844235</v>
      </c>
      <c r="M48" s="61">
        <v>14786065</v>
      </c>
      <c r="N48" s="74">
        <f t="shared" si="26"/>
        <v>0.002102531214783677</v>
      </c>
      <c r="O48" s="61">
        <v>1234181218</v>
      </c>
      <c r="P48" s="74">
        <f t="shared" si="27"/>
        <v>0.1754966270975231</v>
      </c>
      <c r="Q48" s="61">
        <v>0</v>
      </c>
      <c r="R48" s="71">
        <f t="shared" si="28"/>
        <v>0</v>
      </c>
      <c r="S48" s="44"/>
    </row>
    <row r="49" spans="1:18" s="105" customFormat="1" ht="15" customHeight="1">
      <c r="A49" s="65" t="s">
        <v>49</v>
      </c>
      <c r="B49" s="103">
        <f t="shared" si="22"/>
        <v>-1535197580</v>
      </c>
      <c r="C49" s="71">
        <f t="shared" si="23"/>
        <v>-0.20318118132466237</v>
      </c>
      <c r="D49" s="105">
        <v>2007</v>
      </c>
      <c r="E49" s="61">
        <v>6898621.5</v>
      </c>
      <c r="H49" s="105">
        <v>2007</v>
      </c>
      <c r="I49" s="81">
        <v>18170</v>
      </c>
      <c r="J49" s="74">
        <f t="shared" si="24"/>
        <v>2.4047732440205615E-06</v>
      </c>
      <c r="K49" s="81">
        <v>6353109</v>
      </c>
      <c r="L49" s="74">
        <f t="shared" si="25"/>
        <v>0.0008408247957923074</v>
      </c>
      <c r="M49" s="61">
        <v>49941594</v>
      </c>
      <c r="N49" s="74">
        <f t="shared" si="26"/>
        <v>0.006609697799391184</v>
      </c>
      <c r="O49" s="61">
        <v>1340819434</v>
      </c>
      <c r="P49" s="74">
        <f t="shared" si="27"/>
        <v>0.1774555145815076</v>
      </c>
      <c r="Q49" s="61">
        <v>0</v>
      </c>
      <c r="R49" s="71">
        <f t="shared" si="28"/>
        <v>0</v>
      </c>
    </row>
    <row r="50" spans="1:18" s="105" customFormat="1" ht="15" customHeight="1">
      <c r="A50" s="65" t="s">
        <v>51</v>
      </c>
      <c r="B50" s="103">
        <f t="shared" si="22"/>
        <v>-1451597774</v>
      </c>
      <c r="C50" s="71">
        <f t="shared" si="23"/>
        <v>-0.19265650232618883</v>
      </c>
      <c r="D50" s="105">
        <v>2008</v>
      </c>
      <c r="E50" s="61">
        <v>6938000</v>
      </c>
      <c r="H50" s="105">
        <v>2008</v>
      </c>
      <c r="I50" s="81">
        <v>0</v>
      </c>
      <c r="J50" s="74">
        <f t="shared" si="24"/>
        <v>0</v>
      </c>
      <c r="K50" s="81">
        <v>9203000</v>
      </c>
      <c r="L50" s="74">
        <f t="shared" si="25"/>
        <v>0.001221424986084276</v>
      </c>
      <c r="M50" s="61">
        <v>2223000</v>
      </c>
      <c r="N50" s="74">
        <f t="shared" si="26"/>
        <v>0.00029503724264537054</v>
      </c>
      <c r="O50" s="61">
        <v>1535198000</v>
      </c>
      <c r="P50" s="74">
        <f t="shared" si="27"/>
        <v>0.2037519499931118</v>
      </c>
      <c r="Q50" s="61">
        <v>0</v>
      </c>
      <c r="R50" s="71">
        <f t="shared" si="28"/>
        <v>0</v>
      </c>
    </row>
    <row r="51" spans="1:18" s="105" customFormat="1" ht="15" customHeight="1">
      <c r="A51" s="65" t="s">
        <v>58</v>
      </c>
      <c r="B51" s="103">
        <f t="shared" si="22"/>
        <v>-1341792164</v>
      </c>
      <c r="C51" s="71">
        <f t="shared" si="23"/>
        <v>-0.17269202437664272</v>
      </c>
      <c r="D51" s="105">
        <v>2009</v>
      </c>
      <c r="E51" s="61">
        <v>6948000</v>
      </c>
      <c r="H51" s="105">
        <v>2009</v>
      </c>
      <c r="I51" s="81">
        <v>9802</v>
      </c>
      <c r="J51" s="74">
        <f t="shared" si="24"/>
        <v>1.26154203933766E-06</v>
      </c>
      <c r="K51" s="81">
        <v>5083850</v>
      </c>
      <c r="L51" s="74">
        <f t="shared" si="25"/>
        <v>0.0006543042742998125</v>
      </c>
      <c r="M51" s="61">
        <v>2262606</v>
      </c>
      <c r="N51" s="74">
        <f t="shared" si="26"/>
        <v>0.0002912030797243038</v>
      </c>
      <c r="O51" s="61">
        <v>1435598889</v>
      </c>
      <c r="P51" s="74">
        <f t="shared" si="27"/>
        <v>0.18476518568658834</v>
      </c>
      <c r="Q51" s="61">
        <v>0</v>
      </c>
      <c r="R51" s="71">
        <f t="shared" si="28"/>
        <v>0</v>
      </c>
    </row>
    <row r="52" spans="1:18" s="105" customFormat="1" ht="15" customHeight="1">
      <c r="A52" s="65" t="s">
        <v>60</v>
      </c>
      <c r="B52" s="103">
        <f t="shared" si="22"/>
        <v>0</v>
      </c>
      <c r="C52" s="71">
        <f t="shared" si="23"/>
        <v>0</v>
      </c>
      <c r="D52" s="105">
        <v>2010</v>
      </c>
      <c r="E52" s="61">
        <v>0</v>
      </c>
      <c r="H52" s="105">
        <v>2010</v>
      </c>
      <c r="I52" s="81">
        <v>21000</v>
      </c>
      <c r="J52" s="74">
        <f t="shared" si="24"/>
        <v>2.577625498755191E-06</v>
      </c>
      <c r="K52" s="81">
        <v>15216000</v>
      </c>
      <c r="L52" s="74">
        <f t="shared" si="25"/>
        <v>0.0018676737899551898</v>
      </c>
      <c r="M52" s="61">
        <v>2652000</v>
      </c>
      <c r="N52" s="74">
        <f t="shared" si="26"/>
        <v>0.0003255172772713698</v>
      </c>
      <c r="O52" s="61">
        <v>1535000000</v>
      </c>
      <c r="P52" s="74">
        <f t="shared" si="27"/>
        <v>0.18841214955186752</v>
      </c>
      <c r="Q52" s="61">
        <v>2000000</v>
      </c>
      <c r="R52" s="71">
        <f t="shared" si="28"/>
        <v>0.00024548814273858964</v>
      </c>
    </row>
    <row r="53" ht="13.5">
      <c r="E53" s="33"/>
    </row>
  </sheetData>
  <sheetProtection/>
  <printOptions/>
  <pageMargins left="0.6692913385826772" right="0.1968503937007874" top="0.7086614173228347" bottom="0.5511811023622047" header="0.5118110236220472" footer="0.35433070866141736"/>
  <pageSetup fitToHeight="1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PageLayoutView="0" workbookViewId="0" topLeftCell="H31">
      <selection activeCell="R52" sqref="R52"/>
    </sheetView>
  </sheetViews>
  <sheetFormatPr defaultColWidth="9.00390625" defaultRowHeight="13.5"/>
  <cols>
    <col min="1" max="1" width="15.125" style="0" customWidth="1"/>
    <col min="2" max="2" width="14.37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3.625" style="0" customWidth="1"/>
    <col min="18" max="18" width="7.625" style="0" customWidth="1"/>
    <col min="19" max="19" width="9.25390625" style="0" bestFit="1" customWidth="1"/>
  </cols>
  <sheetData>
    <row r="1" spans="2:7" ht="33" customHeight="1">
      <c r="B1" s="121" t="s">
        <v>94</v>
      </c>
      <c r="G1" s="145" t="s">
        <v>87</v>
      </c>
    </row>
    <row r="2" spans="1:16" ht="19.5" thickBot="1">
      <c r="A2" s="1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6"/>
      <c r="N2" s="8"/>
      <c r="O2" s="147"/>
      <c r="P2" s="148"/>
    </row>
    <row r="3" spans="1:16" s="105" customFormat="1" ht="15" customHeight="1" thickBot="1" thickTop="1">
      <c r="A3" s="51"/>
      <c r="B3" s="53"/>
      <c r="C3" s="9" t="s">
        <v>1</v>
      </c>
      <c r="D3" s="10" t="s">
        <v>2</v>
      </c>
      <c r="E3" s="11" t="s">
        <v>3</v>
      </c>
      <c r="F3" s="16" t="s">
        <v>2</v>
      </c>
      <c r="G3" s="16" t="s">
        <v>4</v>
      </c>
      <c r="H3" s="16" t="s">
        <v>2</v>
      </c>
      <c r="I3" s="109" t="s">
        <v>5</v>
      </c>
      <c r="J3" s="16" t="s">
        <v>2</v>
      </c>
      <c r="K3" s="16" t="s">
        <v>6</v>
      </c>
      <c r="L3" s="16" t="s">
        <v>2</v>
      </c>
      <c r="M3" s="55" t="s">
        <v>7</v>
      </c>
      <c r="N3" s="11" t="s">
        <v>2</v>
      </c>
      <c r="O3" s="96" t="s">
        <v>52</v>
      </c>
      <c r="P3" s="11" t="s">
        <v>2</v>
      </c>
    </row>
    <row r="4" spans="1:16" s="105" customFormat="1" ht="15" customHeight="1" thickTop="1">
      <c r="A4" s="162" t="s">
        <v>9</v>
      </c>
      <c r="B4" s="24">
        <v>2790688549</v>
      </c>
      <c r="C4" s="22">
        <v>1088037862</v>
      </c>
      <c r="D4" s="74">
        <f aca="true" t="shared" si="0" ref="D4:D13">C4/B4</f>
        <v>0.38988150877312394</v>
      </c>
      <c r="E4" s="75">
        <v>108720</v>
      </c>
      <c r="F4" s="80">
        <f aca="true" t="shared" si="1" ref="F4:F13">E4/B4</f>
        <v>3.895812739080401E-05</v>
      </c>
      <c r="G4" s="69">
        <v>983000761</v>
      </c>
      <c r="H4" s="74">
        <f aca="true" t="shared" si="2" ref="H4:H13">G4/B4</f>
        <v>0.352243091172694</v>
      </c>
      <c r="I4" s="69">
        <v>409183278</v>
      </c>
      <c r="J4" s="71">
        <f aca="true" t="shared" si="3" ref="J4:J13">I4/B4</f>
        <v>0.14662448740352071</v>
      </c>
      <c r="K4" s="24">
        <v>13444614</v>
      </c>
      <c r="L4" s="71">
        <f aca="true" t="shared" si="4" ref="L4:L13">K4/B4</f>
        <v>0.004817669103496938</v>
      </c>
      <c r="M4" s="24">
        <v>42433934</v>
      </c>
      <c r="N4" s="71">
        <f aca="true" t="shared" si="5" ref="N4:N13">M4/B4</f>
        <v>0.01520554273790443</v>
      </c>
      <c r="O4" s="122"/>
      <c r="P4" s="78"/>
    </row>
    <row r="5" spans="1:16" s="105" customFormat="1" ht="15" customHeight="1">
      <c r="A5" s="149" t="s">
        <v>10</v>
      </c>
      <c r="B5" s="13">
        <v>2821396234</v>
      </c>
      <c r="C5" s="88">
        <v>1377133997</v>
      </c>
      <c r="D5" s="74">
        <f t="shared" si="0"/>
        <v>0.4881037198548979</v>
      </c>
      <c r="E5" s="18">
        <v>112800</v>
      </c>
      <c r="F5" s="80">
        <f t="shared" si="1"/>
        <v>3.9980205063249543E-05</v>
      </c>
      <c r="G5" s="81">
        <v>968780413</v>
      </c>
      <c r="H5" s="74">
        <f t="shared" si="2"/>
        <v>0.34336914515070555</v>
      </c>
      <c r="I5" s="81">
        <v>408554899</v>
      </c>
      <c r="J5" s="71">
        <f t="shared" si="3"/>
        <v>0.14480592767389366</v>
      </c>
      <c r="K5" s="73">
        <v>13950775</v>
      </c>
      <c r="L5" s="71">
        <f t="shared" si="4"/>
        <v>0.00494463515329127</v>
      </c>
      <c r="M5" s="73">
        <v>41372729</v>
      </c>
      <c r="N5" s="71">
        <f t="shared" si="5"/>
        <v>0.014663920119204355</v>
      </c>
      <c r="O5" s="61"/>
      <c r="P5" s="71"/>
    </row>
    <row r="6" spans="1:16" s="105" customFormat="1" ht="15" customHeight="1">
      <c r="A6" s="149" t="s">
        <v>11</v>
      </c>
      <c r="B6" s="13">
        <v>3298384160</v>
      </c>
      <c r="C6" s="88">
        <v>1161267011</v>
      </c>
      <c r="D6" s="74">
        <f t="shared" si="0"/>
        <v>0.35207148551186346</v>
      </c>
      <c r="E6" s="18">
        <v>108540</v>
      </c>
      <c r="F6" s="80">
        <f t="shared" si="1"/>
        <v>3.2907021964354816E-05</v>
      </c>
      <c r="G6" s="81">
        <v>1295207644</v>
      </c>
      <c r="H6" s="74">
        <f t="shared" si="2"/>
        <v>0.3926794397411853</v>
      </c>
      <c r="I6" s="81">
        <v>495852399</v>
      </c>
      <c r="J6" s="71">
        <f t="shared" si="3"/>
        <v>0.15033191252046274</v>
      </c>
      <c r="K6" s="73">
        <v>28297829</v>
      </c>
      <c r="L6" s="71">
        <f t="shared" si="4"/>
        <v>0.008579300538479424</v>
      </c>
      <c r="M6" s="73">
        <v>73066191</v>
      </c>
      <c r="N6" s="71">
        <f t="shared" si="5"/>
        <v>0.02215211675040302</v>
      </c>
      <c r="O6" s="61"/>
      <c r="P6" s="71"/>
    </row>
    <row r="7" spans="1:16" s="105" customFormat="1" ht="15" customHeight="1">
      <c r="A7" s="149" t="s">
        <v>41</v>
      </c>
      <c r="B7" s="13">
        <f>C7+E7+G7+I7+K7+M7+O7+G20+I20+K20+M20</f>
        <v>3241169684</v>
      </c>
      <c r="C7" s="88">
        <v>1117483938</v>
      </c>
      <c r="D7" s="74">
        <f t="shared" si="0"/>
        <v>0.34477798046688135</v>
      </c>
      <c r="E7" s="18">
        <v>105720</v>
      </c>
      <c r="F7" s="80">
        <f t="shared" si="1"/>
        <v>3.26178541413261E-05</v>
      </c>
      <c r="G7" s="81">
        <v>1145179015</v>
      </c>
      <c r="H7" s="74">
        <f t="shared" si="2"/>
        <v>0.353322758957411</v>
      </c>
      <c r="I7" s="81">
        <v>588751024</v>
      </c>
      <c r="J7" s="71">
        <f t="shared" si="3"/>
        <v>0.18164770172520225</v>
      </c>
      <c r="K7" s="73">
        <v>29255937</v>
      </c>
      <c r="L7" s="71">
        <f t="shared" si="4"/>
        <v>0.009026351549695662</v>
      </c>
      <c r="M7" s="73">
        <v>55485765</v>
      </c>
      <c r="N7" s="71">
        <f t="shared" si="5"/>
        <v>0.017119055899450404</v>
      </c>
      <c r="O7" s="61"/>
      <c r="P7" s="71"/>
    </row>
    <row r="8" spans="1:16" s="105" customFormat="1" ht="15" customHeight="1">
      <c r="A8" s="149" t="s">
        <v>45</v>
      </c>
      <c r="B8" s="13">
        <f aca="true" t="shared" si="6" ref="B8:B13">C8+E8+G8+I8+K8+M8+O8+G21+I21+K21+M21+O21+Q21</f>
        <v>3320422063</v>
      </c>
      <c r="C8" s="88">
        <v>1172556537</v>
      </c>
      <c r="D8" s="74">
        <f t="shared" si="0"/>
        <v>0.3531347867085896</v>
      </c>
      <c r="E8" s="18">
        <v>95340</v>
      </c>
      <c r="F8" s="80">
        <f t="shared" si="1"/>
        <v>2.8713217232950305E-05</v>
      </c>
      <c r="G8" s="81">
        <v>1017492622</v>
      </c>
      <c r="H8" s="74">
        <f t="shared" si="2"/>
        <v>0.30643472507247943</v>
      </c>
      <c r="I8" s="81">
        <v>640204415</v>
      </c>
      <c r="J8" s="71">
        <f t="shared" si="3"/>
        <v>0.1928081439205881</v>
      </c>
      <c r="K8" s="73">
        <v>171073594</v>
      </c>
      <c r="L8" s="71">
        <f t="shared" si="4"/>
        <v>0.05152164115107556</v>
      </c>
      <c r="M8" s="73">
        <v>51418191</v>
      </c>
      <c r="N8" s="71">
        <f t="shared" si="5"/>
        <v>0.015485438304052131</v>
      </c>
      <c r="O8" s="61"/>
      <c r="P8" s="71"/>
    </row>
    <row r="9" spans="1:16" s="105" customFormat="1" ht="15" customHeight="1">
      <c r="A9" s="149" t="s">
        <v>48</v>
      </c>
      <c r="B9" s="13">
        <f t="shared" si="6"/>
        <v>3837612867</v>
      </c>
      <c r="C9" s="88">
        <v>1312581506</v>
      </c>
      <c r="D9" s="74">
        <f>C9/B9</f>
        <v>0.3420307236529807</v>
      </c>
      <c r="E9" s="18">
        <v>122680</v>
      </c>
      <c r="F9" s="80">
        <f>E9/B9</f>
        <v>3.196778941798352E-05</v>
      </c>
      <c r="G9" s="81">
        <v>1049166600</v>
      </c>
      <c r="H9" s="74">
        <f>G9/B9</f>
        <v>0.2733904216920586</v>
      </c>
      <c r="I9" s="81">
        <v>750200764</v>
      </c>
      <c r="J9" s="71">
        <f>I9/B9</f>
        <v>0.19548630620119295</v>
      </c>
      <c r="K9" s="73">
        <v>209092243</v>
      </c>
      <c r="L9" s="71">
        <f>K9/B9</f>
        <v>0.054484975490363866</v>
      </c>
      <c r="M9" s="73">
        <v>215596276</v>
      </c>
      <c r="N9" s="71">
        <f>M9/B9</f>
        <v>0.05617978766277677</v>
      </c>
      <c r="O9" s="61"/>
      <c r="P9" s="71"/>
    </row>
    <row r="10" spans="1:16" s="105" customFormat="1" ht="15" customHeight="1">
      <c r="A10" s="149" t="s">
        <v>59</v>
      </c>
      <c r="B10" s="13">
        <f t="shared" si="6"/>
        <v>4139752691</v>
      </c>
      <c r="C10" s="88">
        <v>1334622935</v>
      </c>
      <c r="D10" s="74">
        <f t="shared" si="0"/>
        <v>0.3223919481715726</v>
      </c>
      <c r="E10" s="18">
        <v>106820</v>
      </c>
      <c r="F10" s="80">
        <f t="shared" si="1"/>
        <v>2.580347377567536E-05</v>
      </c>
      <c r="G10" s="81">
        <v>1061342366</v>
      </c>
      <c r="H10" s="74">
        <f t="shared" si="2"/>
        <v>0.2563782054680232</v>
      </c>
      <c r="I10" s="81">
        <v>925486739</v>
      </c>
      <c r="J10" s="71">
        <f t="shared" si="3"/>
        <v>0.2235608762359278</v>
      </c>
      <c r="K10" s="73">
        <v>205047028</v>
      </c>
      <c r="L10" s="71">
        <f t="shared" si="4"/>
        <v>0.049531226453643246</v>
      </c>
      <c r="M10" s="73">
        <v>336823480</v>
      </c>
      <c r="N10" s="71">
        <f t="shared" si="5"/>
        <v>0.08136318885238451</v>
      </c>
      <c r="O10" s="61"/>
      <c r="P10" s="71"/>
    </row>
    <row r="11" spans="1:16" s="105" customFormat="1" ht="15" customHeight="1">
      <c r="A11" s="149" t="s">
        <v>57</v>
      </c>
      <c r="B11" s="13">
        <f t="shared" si="6"/>
        <v>4033282736</v>
      </c>
      <c r="C11" s="88">
        <v>1080000000</v>
      </c>
      <c r="D11" s="74">
        <f t="shared" si="0"/>
        <v>0.2677719541851628</v>
      </c>
      <c r="E11" s="18">
        <v>112639</v>
      </c>
      <c r="F11" s="80">
        <f t="shared" si="1"/>
        <v>2.7927375136539398E-05</v>
      </c>
      <c r="G11" s="81">
        <v>995786699</v>
      </c>
      <c r="H11" s="74">
        <f t="shared" si="2"/>
        <v>0.24689236142853935</v>
      </c>
      <c r="I11" s="81">
        <v>431458315</v>
      </c>
      <c r="J11" s="71">
        <f t="shared" si="3"/>
        <v>0.10697447792313661</v>
      </c>
      <c r="K11" s="73">
        <v>194420215</v>
      </c>
      <c r="L11" s="71">
        <f t="shared" si="4"/>
        <v>0.04820396379967546</v>
      </c>
      <c r="M11" s="73">
        <v>435713711</v>
      </c>
      <c r="N11" s="71">
        <f t="shared" si="5"/>
        <v>0.10802954801827709</v>
      </c>
      <c r="O11" s="61">
        <v>639089240</v>
      </c>
      <c r="P11" s="71">
        <f>O11/B11</f>
        <v>0.15845386545695417</v>
      </c>
    </row>
    <row r="12" spans="1:16" s="105" customFormat="1" ht="15" customHeight="1">
      <c r="A12" s="149" t="s">
        <v>80</v>
      </c>
      <c r="B12" s="13">
        <f t="shared" si="6"/>
        <v>4187788254</v>
      </c>
      <c r="C12" s="88">
        <v>1110875816</v>
      </c>
      <c r="D12" s="74">
        <f>C12/B12</f>
        <v>0.2652655169322226</v>
      </c>
      <c r="E12" s="18">
        <v>111360</v>
      </c>
      <c r="F12" s="80">
        <f>E12/B12</f>
        <v>2.6591602355642883E-05</v>
      </c>
      <c r="G12" s="81">
        <v>1061615133</v>
      </c>
      <c r="H12" s="74">
        <f>G12/B12</f>
        <v>0.25350258146074833</v>
      </c>
      <c r="I12" s="81">
        <v>229179895</v>
      </c>
      <c r="J12" s="71">
        <f>I12/B12</f>
        <v>0.054725760019288694</v>
      </c>
      <c r="K12" s="73">
        <v>207197200</v>
      </c>
      <c r="L12" s="71">
        <f>K12/B12</f>
        <v>0.049476522553902745</v>
      </c>
      <c r="M12" s="73">
        <v>520893662</v>
      </c>
      <c r="N12" s="71">
        <f>M12/B12</f>
        <v>0.12438395410810568</v>
      </c>
      <c r="O12" s="61">
        <v>810347434</v>
      </c>
      <c r="P12" s="71">
        <f>O12/B12</f>
        <v>0.19350248504708661</v>
      </c>
    </row>
    <row r="13" spans="1:16" s="105" customFormat="1" ht="15" customHeight="1">
      <c r="A13" s="149" t="s">
        <v>79</v>
      </c>
      <c r="B13" s="13">
        <f t="shared" si="6"/>
        <v>4724726000</v>
      </c>
      <c r="C13" s="88">
        <v>1344685000</v>
      </c>
      <c r="D13" s="74">
        <f t="shared" si="0"/>
        <v>0.2846059221211981</v>
      </c>
      <c r="E13" s="18">
        <v>111000</v>
      </c>
      <c r="F13" s="80">
        <f t="shared" si="1"/>
        <v>2.3493425862155815E-05</v>
      </c>
      <c r="G13" s="81">
        <v>1160700000</v>
      </c>
      <c r="H13" s="74">
        <f t="shared" si="2"/>
        <v>0.24566503962346176</v>
      </c>
      <c r="I13" s="81">
        <v>135148000</v>
      </c>
      <c r="J13" s="71">
        <f t="shared" si="3"/>
        <v>0.02860441007584355</v>
      </c>
      <c r="K13" s="73">
        <v>235566000</v>
      </c>
      <c r="L13" s="71">
        <f t="shared" si="4"/>
        <v>0.049858129339140515</v>
      </c>
      <c r="M13" s="73">
        <v>519225000</v>
      </c>
      <c r="N13" s="71">
        <f t="shared" si="5"/>
        <v>0.10989526165115183</v>
      </c>
      <c r="O13" s="61">
        <v>1054010000</v>
      </c>
      <c r="P13" s="71">
        <f>O13/B13</f>
        <v>0.22308383597271036</v>
      </c>
    </row>
    <row r="14" spans="1:20" s="105" customFormat="1" ht="15" customHeight="1">
      <c r="A14" s="44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132"/>
      <c r="N14" s="98"/>
      <c r="O14" s="57"/>
      <c r="P14" s="62"/>
      <c r="Q14" s="57"/>
      <c r="R14" s="62"/>
      <c r="S14" s="57"/>
      <c r="T14" s="62"/>
    </row>
    <row r="15" spans="1:20" s="105" customFormat="1" ht="15" customHeight="1" thickBot="1">
      <c r="A15" s="44"/>
      <c r="B15" s="24"/>
      <c r="C15" s="57"/>
      <c r="F15" s="62"/>
      <c r="G15" s="30"/>
      <c r="H15" s="5"/>
      <c r="I15" s="8"/>
      <c r="J15" s="8"/>
      <c r="K15" s="5"/>
      <c r="L15" s="5"/>
      <c r="M15" s="8"/>
      <c r="N15" s="5"/>
      <c r="O15" s="5"/>
      <c r="P15" s="5"/>
      <c r="Q15" s="5"/>
      <c r="R15" s="28"/>
      <c r="S15" s="57"/>
      <c r="T15" s="62"/>
    </row>
    <row r="16" spans="1:20" s="105" customFormat="1" ht="15" customHeight="1" thickBot="1" thickTop="1">
      <c r="A16" s="44"/>
      <c r="B16" s="24"/>
      <c r="C16" s="57"/>
      <c r="F16" s="62"/>
      <c r="G16" s="58" t="s">
        <v>24</v>
      </c>
      <c r="H16" s="11" t="s">
        <v>2</v>
      </c>
      <c r="I16" s="10" t="s">
        <v>8</v>
      </c>
      <c r="J16" s="11" t="s">
        <v>2</v>
      </c>
      <c r="K16" s="16" t="s">
        <v>31</v>
      </c>
      <c r="L16" s="11" t="s">
        <v>2</v>
      </c>
      <c r="M16" s="59" t="s">
        <v>25</v>
      </c>
      <c r="N16" s="11" t="s">
        <v>2</v>
      </c>
      <c r="O16" s="96" t="s">
        <v>36</v>
      </c>
      <c r="P16" s="96" t="s">
        <v>2</v>
      </c>
      <c r="Q16" s="96" t="s">
        <v>33</v>
      </c>
      <c r="R16" s="96" t="s">
        <v>2</v>
      </c>
      <c r="S16" s="57"/>
      <c r="T16" s="62"/>
    </row>
    <row r="17" spans="1:20" s="105" customFormat="1" ht="15" customHeight="1" thickTop="1">
      <c r="A17" s="44"/>
      <c r="B17" s="24"/>
      <c r="C17" s="57"/>
      <c r="F17" s="163">
        <v>2001</v>
      </c>
      <c r="G17" s="69">
        <v>0</v>
      </c>
      <c r="H17" s="70">
        <f aca="true" t="shared" si="7" ref="H17:H26">G17/B4</f>
        <v>0</v>
      </c>
      <c r="I17" s="24">
        <v>230249213</v>
      </c>
      <c r="J17" s="71">
        <f aca="true" t="shared" si="8" ref="J17:J26">I17/B4</f>
        <v>0.08250623778225136</v>
      </c>
      <c r="K17" s="24">
        <v>0</v>
      </c>
      <c r="L17" s="71">
        <f aca="true" t="shared" si="9" ref="L17:L26">K17/B4</f>
        <v>0</v>
      </c>
      <c r="M17" s="24">
        <v>0</v>
      </c>
      <c r="N17" s="71">
        <f aca="true" t="shared" si="10" ref="N17:N26">M17/B4</f>
        <v>0</v>
      </c>
      <c r="O17" s="122"/>
      <c r="P17" s="171"/>
      <c r="Q17" s="122"/>
      <c r="R17" s="78"/>
      <c r="S17" s="57"/>
      <c r="T17" s="62"/>
    </row>
    <row r="18" spans="1:20" s="105" customFormat="1" ht="14.25" customHeight="1">
      <c r="A18" s="44"/>
      <c r="B18" s="24"/>
      <c r="C18" s="57"/>
      <c r="F18" s="163">
        <v>2002</v>
      </c>
      <c r="G18" s="61">
        <v>0</v>
      </c>
      <c r="H18" s="72">
        <f t="shared" si="7"/>
        <v>0</v>
      </c>
      <c r="I18" s="73">
        <v>229240919</v>
      </c>
      <c r="J18" s="71">
        <f t="shared" si="8"/>
        <v>0.08125087722081364</v>
      </c>
      <c r="K18" s="73">
        <v>0</v>
      </c>
      <c r="L18" s="71">
        <f t="shared" si="9"/>
        <v>0</v>
      </c>
      <c r="M18" s="73">
        <v>0</v>
      </c>
      <c r="N18" s="71">
        <f t="shared" si="10"/>
        <v>0</v>
      </c>
      <c r="O18" s="61"/>
      <c r="P18" s="167"/>
      <c r="Q18" s="61"/>
      <c r="R18" s="71"/>
      <c r="S18" s="57"/>
      <c r="T18" s="62"/>
    </row>
    <row r="19" spans="1:20" s="105" customFormat="1" ht="15" customHeight="1">
      <c r="A19" s="44"/>
      <c r="B19" s="24"/>
      <c r="C19" s="57"/>
      <c r="F19" s="163">
        <v>2003</v>
      </c>
      <c r="G19" s="61">
        <v>0</v>
      </c>
      <c r="H19" s="72">
        <f t="shared" si="7"/>
        <v>0</v>
      </c>
      <c r="I19" s="73">
        <v>239907276</v>
      </c>
      <c r="J19" s="71">
        <f t="shared" si="8"/>
        <v>0.07273478902469627</v>
      </c>
      <c r="K19" s="73">
        <v>34776267</v>
      </c>
      <c r="L19" s="71">
        <f t="shared" si="9"/>
        <v>0.01054342529949574</v>
      </c>
      <c r="M19" s="73">
        <v>0</v>
      </c>
      <c r="N19" s="71">
        <f t="shared" si="10"/>
        <v>0</v>
      </c>
      <c r="O19" s="61"/>
      <c r="P19" s="167"/>
      <c r="Q19" s="61"/>
      <c r="R19" s="71"/>
      <c r="S19" s="57"/>
      <c r="T19" s="62"/>
    </row>
    <row r="20" spans="1:20" s="105" customFormat="1" ht="15" customHeight="1">
      <c r="A20" s="44"/>
      <c r="B20" s="172"/>
      <c r="C20" s="57"/>
      <c r="F20" s="163">
        <v>2004</v>
      </c>
      <c r="G20" s="61">
        <v>0</v>
      </c>
      <c r="H20" s="72">
        <f t="shared" si="7"/>
        <v>0</v>
      </c>
      <c r="I20" s="73">
        <v>232998224</v>
      </c>
      <c r="J20" s="71">
        <f t="shared" si="8"/>
        <v>0.07188707988668204</v>
      </c>
      <c r="K20" s="73">
        <v>62648893</v>
      </c>
      <c r="L20" s="71">
        <f t="shared" si="9"/>
        <v>0.019329100018819007</v>
      </c>
      <c r="M20" s="73">
        <v>9261168</v>
      </c>
      <c r="N20" s="71">
        <f t="shared" si="10"/>
        <v>0.0028573536417169573</v>
      </c>
      <c r="O20" s="61"/>
      <c r="P20" s="167"/>
      <c r="Q20" s="61">
        <v>8025</v>
      </c>
      <c r="R20" s="71"/>
      <c r="S20" s="57"/>
      <c r="T20" s="62"/>
    </row>
    <row r="21" spans="1:20" s="105" customFormat="1" ht="15" customHeight="1">
      <c r="A21" s="44"/>
      <c r="B21" s="24"/>
      <c r="C21" s="57"/>
      <c r="F21" s="168">
        <v>2005</v>
      </c>
      <c r="G21" s="61">
        <v>0</v>
      </c>
      <c r="H21" s="72">
        <f t="shared" si="7"/>
        <v>0</v>
      </c>
      <c r="I21" s="73">
        <v>223681709</v>
      </c>
      <c r="J21" s="71">
        <f t="shared" si="8"/>
        <v>0.06736544474045075</v>
      </c>
      <c r="K21" s="73">
        <v>38800210</v>
      </c>
      <c r="L21" s="71">
        <f t="shared" si="9"/>
        <v>0.011685324715901937</v>
      </c>
      <c r="M21" s="73">
        <v>5092159</v>
      </c>
      <c r="N21" s="71">
        <f t="shared" si="10"/>
        <v>0.0015335878702719004</v>
      </c>
      <c r="O21" s="61"/>
      <c r="P21" s="167"/>
      <c r="Q21" s="61">
        <v>7286</v>
      </c>
      <c r="R21" s="71"/>
      <c r="S21" s="57"/>
      <c r="T21" s="62"/>
    </row>
    <row r="22" spans="1:20" s="105" customFormat="1" ht="15" customHeight="1">
      <c r="A22" s="44"/>
      <c r="B22" s="24"/>
      <c r="C22" s="57"/>
      <c r="F22" s="168">
        <v>2006</v>
      </c>
      <c r="G22" s="61"/>
      <c r="H22" s="72">
        <f t="shared" si="7"/>
        <v>0</v>
      </c>
      <c r="I22" s="73">
        <v>294147379</v>
      </c>
      <c r="J22" s="71">
        <f t="shared" si="8"/>
        <v>0.0766485284457433</v>
      </c>
      <c r="K22" s="73">
        <v>3051547</v>
      </c>
      <c r="L22" s="71">
        <f t="shared" si="9"/>
        <v>0.0007951680134910283</v>
      </c>
      <c r="M22" s="73">
        <v>3633444</v>
      </c>
      <c r="N22" s="71">
        <f t="shared" si="10"/>
        <v>0.0009467979512066818</v>
      </c>
      <c r="O22" s="61"/>
      <c r="P22" s="167"/>
      <c r="Q22" s="61">
        <v>20428</v>
      </c>
      <c r="R22" s="71"/>
      <c r="S22" s="57"/>
      <c r="T22" s="62"/>
    </row>
    <row r="23" spans="1:20" s="105" customFormat="1" ht="15" customHeight="1">
      <c r="A23" s="44"/>
      <c r="B23" s="24"/>
      <c r="C23" s="57"/>
      <c r="F23" s="168">
        <v>2007</v>
      </c>
      <c r="G23" s="61">
        <v>0</v>
      </c>
      <c r="H23" s="72">
        <f t="shared" si="7"/>
        <v>0</v>
      </c>
      <c r="I23" s="73">
        <v>269528570</v>
      </c>
      <c r="J23" s="71">
        <f t="shared" si="8"/>
        <v>0.06510740861065606</v>
      </c>
      <c r="K23" s="73">
        <v>0</v>
      </c>
      <c r="L23" s="71">
        <f t="shared" si="9"/>
        <v>0</v>
      </c>
      <c r="M23" s="73">
        <v>6794753</v>
      </c>
      <c r="N23" s="71">
        <f t="shared" si="10"/>
        <v>0.0016413427340169582</v>
      </c>
      <c r="O23" s="61"/>
      <c r="P23" s="167"/>
      <c r="Q23" s="61"/>
      <c r="R23" s="71"/>
      <c r="S23" s="57"/>
      <c r="T23" s="62"/>
    </row>
    <row r="24" spans="1:20" s="105" customFormat="1" ht="15" customHeight="1">
      <c r="A24" s="44"/>
      <c r="B24" s="24"/>
      <c r="C24" s="57"/>
      <c r="F24" s="163">
        <v>2008</v>
      </c>
      <c r="G24" s="61">
        <v>0</v>
      </c>
      <c r="H24" s="72">
        <f t="shared" si="7"/>
        <v>0</v>
      </c>
      <c r="I24" s="73">
        <v>249864948</v>
      </c>
      <c r="J24" s="71">
        <f t="shared" si="8"/>
        <v>0.061950764266976</v>
      </c>
      <c r="K24" s="73">
        <v>0</v>
      </c>
      <c r="L24" s="71">
        <f t="shared" si="9"/>
        <v>0</v>
      </c>
      <c r="M24" s="73">
        <v>6836969</v>
      </c>
      <c r="N24" s="71">
        <f t="shared" si="10"/>
        <v>0.0016951375461420168</v>
      </c>
      <c r="O24" s="61"/>
      <c r="P24" s="167"/>
      <c r="Q24" s="61"/>
      <c r="R24" s="71"/>
      <c r="S24" s="57"/>
      <c r="T24" s="62"/>
    </row>
    <row r="25" spans="1:20" s="105" customFormat="1" ht="15" customHeight="1">
      <c r="A25" s="44"/>
      <c r="B25" s="24"/>
      <c r="C25" s="57"/>
      <c r="F25" s="168">
        <v>2009</v>
      </c>
      <c r="G25" s="61">
        <v>0</v>
      </c>
      <c r="H25" s="72">
        <f t="shared" si="7"/>
        <v>0</v>
      </c>
      <c r="I25" s="73">
        <v>246275521</v>
      </c>
      <c r="J25" s="71">
        <f t="shared" si="8"/>
        <v>0.0588080165621478</v>
      </c>
      <c r="K25" s="73">
        <v>0</v>
      </c>
      <c r="L25" s="71">
        <f t="shared" si="9"/>
        <v>0</v>
      </c>
      <c r="M25" s="73">
        <v>1292233</v>
      </c>
      <c r="N25" s="71">
        <f t="shared" si="10"/>
        <v>0.0003085717141418774</v>
      </c>
      <c r="O25" s="61"/>
      <c r="P25" s="167"/>
      <c r="Q25" s="61"/>
      <c r="R25" s="71"/>
      <c r="S25" s="57"/>
      <c r="T25" s="62"/>
    </row>
    <row r="26" spans="1:20" s="105" customFormat="1" ht="15" customHeight="1">
      <c r="A26" s="44"/>
      <c r="B26" s="24"/>
      <c r="C26" s="57"/>
      <c r="F26" s="168">
        <v>2010</v>
      </c>
      <c r="G26" s="61">
        <v>0</v>
      </c>
      <c r="H26" s="72">
        <f t="shared" si="7"/>
        <v>0</v>
      </c>
      <c r="I26" s="73">
        <v>270135000</v>
      </c>
      <c r="J26" s="71">
        <f t="shared" si="8"/>
        <v>0.057174744101562716</v>
      </c>
      <c r="K26" s="73">
        <v>0</v>
      </c>
      <c r="L26" s="71">
        <f t="shared" si="9"/>
        <v>0</v>
      </c>
      <c r="M26" s="73">
        <v>5045000</v>
      </c>
      <c r="N26" s="71">
        <f t="shared" si="10"/>
        <v>0.001067786788059244</v>
      </c>
      <c r="O26" s="61">
        <v>100000</v>
      </c>
      <c r="P26" s="167">
        <f>O26/B13</f>
        <v>2.1165248524464698E-05</v>
      </c>
      <c r="Q26" s="61">
        <v>1000</v>
      </c>
      <c r="R26" s="71">
        <f>Q26/B13</f>
        <v>2.11652485244647E-07</v>
      </c>
      <c r="S26" s="57"/>
      <c r="T26" s="62"/>
    </row>
    <row r="27" spans="9:14" s="105" customFormat="1" ht="15" customHeight="1">
      <c r="I27" s="44"/>
      <c r="J27" s="44"/>
      <c r="K27" s="44"/>
      <c r="L27" s="44"/>
      <c r="M27" s="44"/>
      <c r="N27" s="44"/>
    </row>
    <row r="28" spans="1:16" s="105" customFormat="1" ht="15" customHeight="1" thickBot="1">
      <c r="A28" s="87"/>
      <c r="B28" s="173" t="s">
        <v>12</v>
      </c>
      <c r="C28" s="3"/>
      <c r="D28" s="3"/>
      <c r="E28" s="3"/>
      <c r="F28" s="3"/>
      <c r="G28" s="3"/>
      <c r="H28" s="176"/>
      <c r="I28" s="8"/>
      <c r="J28" s="8"/>
      <c r="K28" s="8"/>
      <c r="L28" s="8"/>
      <c r="M28" s="8"/>
      <c r="N28" s="8"/>
      <c r="O28" s="8"/>
      <c r="P28" s="101"/>
    </row>
    <row r="29" spans="1:16" s="105" customFormat="1" ht="15" customHeight="1" thickBot="1" thickTop="1">
      <c r="A29" s="51"/>
      <c r="B29" s="91"/>
      <c r="C29" s="9" t="s">
        <v>13</v>
      </c>
      <c r="D29" s="11" t="s">
        <v>2</v>
      </c>
      <c r="E29" s="10" t="s">
        <v>14</v>
      </c>
      <c r="F29" s="11" t="s">
        <v>2</v>
      </c>
      <c r="G29" s="10" t="s">
        <v>15</v>
      </c>
      <c r="H29" s="11" t="s">
        <v>2</v>
      </c>
      <c r="I29" s="10" t="s">
        <v>16</v>
      </c>
      <c r="J29" s="11" t="s">
        <v>2</v>
      </c>
      <c r="K29" s="55" t="s">
        <v>17</v>
      </c>
      <c r="L29" s="11" t="s">
        <v>2</v>
      </c>
      <c r="M29" s="55" t="s">
        <v>18</v>
      </c>
      <c r="N29" s="11" t="s">
        <v>2</v>
      </c>
      <c r="O29" s="96" t="s">
        <v>95</v>
      </c>
      <c r="P29" s="11" t="s">
        <v>2</v>
      </c>
    </row>
    <row r="30" spans="1:16" s="105" customFormat="1" ht="15" customHeight="1" thickTop="1">
      <c r="A30" s="164" t="s">
        <v>9</v>
      </c>
      <c r="B30" s="24">
        <v>2791372046</v>
      </c>
      <c r="C30" s="22">
        <v>62427888</v>
      </c>
      <c r="D30" s="71">
        <f aca="true" t="shared" si="11" ref="D30:D39">C30/B30</f>
        <v>0.022364588801216362</v>
      </c>
      <c r="E30" s="24">
        <v>1776006970</v>
      </c>
      <c r="F30" s="60">
        <f aca="true" t="shared" si="12" ref="F30:F39">E30/B30</f>
        <v>0.6362487481899788</v>
      </c>
      <c r="G30" s="24">
        <v>790274026</v>
      </c>
      <c r="H30" s="60">
        <f aca="true" t="shared" si="13" ref="H30:H39">G30/B30</f>
        <v>0.2831131117517826</v>
      </c>
      <c r="I30" s="24">
        <v>119324000</v>
      </c>
      <c r="J30" s="71">
        <f aca="true" t="shared" si="14" ref="J30:J39">I30/B30</f>
        <v>0.04274743675641151</v>
      </c>
      <c r="K30" s="24">
        <v>23908789</v>
      </c>
      <c r="L30" s="71">
        <f aca="true" t="shared" si="15" ref="L30:L39">K30/B30</f>
        <v>0.008565246268142932</v>
      </c>
      <c r="M30" s="24">
        <v>12903189</v>
      </c>
      <c r="N30" s="71">
        <f aca="true" t="shared" si="16" ref="N30:N39">M30/B30</f>
        <v>0.004622525692513867</v>
      </c>
      <c r="O30" s="122"/>
      <c r="P30" s="78"/>
    </row>
    <row r="31" spans="1:16" s="105" customFormat="1" ht="15" customHeight="1">
      <c r="A31" s="149" t="s">
        <v>10</v>
      </c>
      <c r="B31" s="73">
        <v>2786619967</v>
      </c>
      <c r="C31" s="88">
        <v>63082185</v>
      </c>
      <c r="D31" s="71">
        <f t="shared" si="11"/>
        <v>0.022637527092692365</v>
      </c>
      <c r="E31" s="73">
        <v>1624861053</v>
      </c>
      <c r="F31" s="60">
        <f t="shared" si="12"/>
        <v>0.5830938815633628</v>
      </c>
      <c r="G31" s="73">
        <v>920981912</v>
      </c>
      <c r="H31" s="60">
        <f t="shared" si="13"/>
        <v>0.33050144006235066</v>
      </c>
      <c r="I31" s="73">
        <v>126465943</v>
      </c>
      <c r="J31" s="71">
        <f t="shared" si="14"/>
        <v>0.04538327597506948</v>
      </c>
      <c r="K31" s="73">
        <v>22279187</v>
      </c>
      <c r="L31" s="71">
        <f t="shared" si="15"/>
        <v>0.007995057547795142</v>
      </c>
      <c r="M31" s="73">
        <v>15055154</v>
      </c>
      <c r="N31" s="71">
        <f t="shared" si="16"/>
        <v>0.005402657763989243</v>
      </c>
      <c r="O31" s="61"/>
      <c r="P31" s="71"/>
    </row>
    <row r="32" spans="1:16" s="105" customFormat="1" ht="15" customHeight="1">
      <c r="A32" s="149" t="s">
        <v>11</v>
      </c>
      <c r="B32" s="73">
        <v>3235735267</v>
      </c>
      <c r="C32" s="88">
        <v>64832713</v>
      </c>
      <c r="D32" s="71">
        <f t="shared" si="11"/>
        <v>0.02003647012201632</v>
      </c>
      <c r="E32" s="73">
        <v>1961471293</v>
      </c>
      <c r="F32" s="60">
        <f t="shared" si="12"/>
        <v>0.6061902878780843</v>
      </c>
      <c r="G32" s="73">
        <v>962761414</v>
      </c>
      <c r="H32" s="80">
        <f t="shared" si="13"/>
        <v>0.29754022951717574</v>
      </c>
      <c r="I32" s="81">
        <v>152137263</v>
      </c>
      <c r="J32" s="71">
        <f t="shared" si="14"/>
        <v>0.04701783379857695</v>
      </c>
      <c r="K32" s="73">
        <v>54228155</v>
      </c>
      <c r="L32" s="71">
        <f t="shared" si="15"/>
        <v>0.016759144529854397</v>
      </c>
      <c r="M32" s="73">
        <v>15309854</v>
      </c>
      <c r="N32" s="71">
        <f t="shared" si="16"/>
        <v>0.004731491527177523</v>
      </c>
      <c r="O32" s="61"/>
      <c r="P32" s="71"/>
    </row>
    <row r="33" spans="1:16" s="105" customFormat="1" ht="15" customHeight="1">
      <c r="A33" s="149" t="s">
        <v>41</v>
      </c>
      <c r="B33" s="73">
        <f aca="true" t="shared" si="17" ref="B33:B39">C33+E33+G33+I33+K33+M33+O33+G46+I46+K46+M46+O46+Q46</f>
        <v>3202377499</v>
      </c>
      <c r="C33" s="88">
        <v>61808594</v>
      </c>
      <c r="D33" s="71">
        <f t="shared" si="11"/>
        <v>0.019300845705823515</v>
      </c>
      <c r="E33" s="73">
        <v>2071031626</v>
      </c>
      <c r="F33" s="80">
        <f t="shared" si="12"/>
        <v>0.646716892885588</v>
      </c>
      <c r="G33" s="81">
        <v>775148392</v>
      </c>
      <c r="H33" s="80">
        <f t="shared" si="13"/>
        <v>0.24205403399257397</v>
      </c>
      <c r="I33" s="81">
        <v>185748368</v>
      </c>
      <c r="J33" s="71">
        <f t="shared" si="14"/>
        <v>0.058003270400820414</v>
      </c>
      <c r="K33" s="73">
        <v>56337801</v>
      </c>
      <c r="L33" s="71">
        <f t="shared" si="15"/>
        <v>0.017592492146098482</v>
      </c>
      <c r="M33" s="73">
        <v>17744503</v>
      </c>
      <c r="N33" s="71">
        <f t="shared" si="16"/>
        <v>0.0055410403693946265</v>
      </c>
      <c r="O33" s="61"/>
      <c r="P33" s="71"/>
    </row>
    <row r="34" spans="1:16" s="105" customFormat="1" ht="15" customHeight="1">
      <c r="A34" s="149" t="s">
        <v>45</v>
      </c>
      <c r="B34" s="73">
        <f t="shared" si="17"/>
        <v>3317370516</v>
      </c>
      <c r="C34" s="88">
        <v>54981756</v>
      </c>
      <c r="D34" s="71">
        <f t="shared" si="11"/>
        <v>0.016573896625299362</v>
      </c>
      <c r="E34" s="73">
        <v>2208786257</v>
      </c>
      <c r="F34" s="80">
        <f t="shared" si="12"/>
        <v>0.6658244071160606</v>
      </c>
      <c r="G34" s="81">
        <v>738129788</v>
      </c>
      <c r="H34" s="80">
        <f t="shared" si="13"/>
        <v>0.2225044758913508</v>
      </c>
      <c r="I34" s="81">
        <v>219634155</v>
      </c>
      <c r="J34" s="71">
        <f t="shared" si="14"/>
        <v>0.06620730302529765</v>
      </c>
      <c r="K34" s="73">
        <v>61494149</v>
      </c>
      <c r="L34" s="71">
        <f t="shared" si="15"/>
        <v>0.01853701559816962</v>
      </c>
      <c r="M34" s="73">
        <v>17229216</v>
      </c>
      <c r="N34" s="71">
        <f t="shared" si="16"/>
        <v>0.005193636320363317</v>
      </c>
      <c r="O34" s="61"/>
      <c r="P34" s="71"/>
    </row>
    <row r="35" spans="1:16" s="105" customFormat="1" ht="15" customHeight="1">
      <c r="A35" s="149" t="s">
        <v>48</v>
      </c>
      <c r="B35" s="73">
        <f t="shared" si="17"/>
        <v>3865955762</v>
      </c>
      <c r="C35" s="88">
        <v>62470914</v>
      </c>
      <c r="D35" s="71">
        <f t="shared" si="11"/>
        <v>0.016159241813900507</v>
      </c>
      <c r="E35" s="73">
        <v>2390160703</v>
      </c>
      <c r="F35" s="80">
        <f t="shared" si="12"/>
        <v>0.6182586791328111</v>
      </c>
      <c r="G35" s="81">
        <v>839531019</v>
      </c>
      <c r="H35" s="80">
        <f t="shared" si="13"/>
        <v>0.21716001700073256</v>
      </c>
      <c r="I35" s="81">
        <v>231641652</v>
      </c>
      <c r="J35" s="71">
        <f t="shared" si="14"/>
        <v>0.05991834005885347</v>
      </c>
      <c r="K35" s="73">
        <v>202168319</v>
      </c>
      <c r="L35" s="71">
        <f t="shared" si="15"/>
        <v>0.05229452467800898</v>
      </c>
      <c r="M35" s="73">
        <v>17004067</v>
      </c>
      <c r="N35" s="71">
        <f t="shared" si="16"/>
        <v>0.004398412203041655</v>
      </c>
      <c r="O35" s="61"/>
      <c r="P35" s="71"/>
    </row>
    <row r="36" spans="1:16" s="105" customFormat="1" ht="15" customHeight="1">
      <c r="A36" s="149" t="s">
        <v>59</v>
      </c>
      <c r="B36" s="73">
        <f t="shared" si="17"/>
        <v>4171038032</v>
      </c>
      <c r="C36" s="88">
        <v>89537780</v>
      </c>
      <c r="D36" s="71">
        <f t="shared" si="11"/>
        <v>0.021466546052342494</v>
      </c>
      <c r="E36" s="73">
        <v>2651199827</v>
      </c>
      <c r="F36" s="80">
        <f t="shared" si="12"/>
        <v>0.6356211107786898</v>
      </c>
      <c r="G36" s="81">
        <v>776377157</v>
      </c>
      <c r="H36" s="80">
        <f t="shared" si="13"/>
        <v>0.18613523804953883</v>
      </c>
      <c r="I36" s="81">
        <v>231810082</v>
      </c>
      <c r="J36" s="71">
        <f t="shared" si="14"/>
        <v>0.055576113241251786</v>
      </c>
      <c r="K36" s="73">
        <v>354230007</v>
      </c>
      <c r="L36" s="71">
        <f t="shared" si="15"/>
        <v>0.08492610335421655</v>
      </c>
      <c r="M36" s="73">
        <v>30360270</v>
      </c>
      <c r="N36" s="71">
        <f t="shared" si="16"/>
        <v>0.00727882837966892</v>
      </c>
      <c r="O36" s="61"/>
      <c r="P36" s="71"/>
    </row>
    <row r="37" spans="1:16" s="105" customFormat="1" ht="15" customHeight="1">
      <c r="A37" s="149" t="s">
        <v>57</v>
      </c>
      <c r="B37" s="73">
        <f t="shared" si="17"/>
        <v>3657520568</v>
      </c>
      <c r="C37" s="88">
        <v>87504954</v>
      </c>
      <c r="D37" s="71">
        <f t="shared" si="11"/>
        <v>0.023924664912506378</v>
      </c>
      <c r="E37" s="73">
        <v>2700091034</v>
      </c>
      <c r="F37" s="80">
        <f t="shared" si="12"/>
        <v>0.7382298974948649</v>
      </c>
      <c r="G37" s="81">
        <v>157173801</v>
      </c>
      <c r="H37" s="80">
        <f t="shared" si="13"/>
        <v>0.04297277296951622</v>
      </c>
      <c r="I37" s="81">
        <v>207056549</v>
      </c>
      <c r="J37" s="71">
        <f t="shared" si="14"/>
        <v>0.05661117829700199</v>
      </c>
      <c r="K37" s="73">
        <v>436237567</v>
      </c>
      <c r="L37" s="71">
        <f t="shared" si="15"/>
        <v>0.1192713913399926</v>
      </c>
      <c r="M37" s="73">
        <v>35353215</v>
      </c>
      <c r="N37" s="71">
        <f t="shared" si="16"/>
        <v>0.009665896429758642</v>
      </c>
      <c r="O37" s="61">
        <v>600335</v>
      </c>
      <c r="P37" s="71">
        <f>O37/B37</f>
        <v>0.00016413714942641437</v>
      </c>
    </row>
    <row r="38" spans="1:16" s="105" customFormat="1" ht="15" customHeight="1">
      <c r="A38" s="149" t="s">
        <v>80</v>
      </c>
      <c r="B38" s="73">
        <f t="shared" si="17"/>
        <v>4415476492</v>
      </c>
      <c r="C38" s="88">
        <v>54894295</v>
      </c>
      <c r="D38" s="71">
        <f t="shared" si="11"/>
        <v>0.012432247142399688</v>
      </c>
      <c r="E38" s="73">
        <v>2996290718</v>
      </c>
      <c r="F38" s="80">
        <f t="shared" si="12"/>
        <v>0.6785883071574963</v>
      </c>
      <c r="G38" s="81">
        <v>60254045</v>
      </c>
      <c r="H38" s="80">
        <f t="shared" si="13"/>
        <v>0.013646102546162078</v>
      </c>
      <c r="I38" s="81">
        <v>189281650</v>
      </c>
      <c r="J38" s="71">
        <f t="shared" si="14"/>
        <v>0.04286777437111084</v>
      </c>
      <c r="K38" s="73">
        <v>432913991</v>
      </c>
      <c r="L38" s="71">
        <f t="shared" si="15"/>
        <v>0.09804468255789776</v>
      </c>
      <c r="M38" s="73">
        <v>41054857</v>
      </c>
      <c r="N38" s="71">
        <f t="shared" si="16"/>
        <v>0.009297944870589518</v>
      </c>
      <c r="O38" s="61">
        <v>1423005</v>
      </c>
      <c r="P38" s="71">
        <f>O38/B38</f>
        <v>0.00032227665634234796</v>
      </c>
    </row>
    <row r="39" spans="1:16" s="105" customFormat="1" ht="15" customHeight="1">
      <c r="A39" s="149" t="s">
        <v>79</v>
      </c>
      <c r="B39" s="73">
        <f t="shared" si="17"/>
        <v>4724726000</v>
      </c>
      <c r="C39" s="88">
        <v>65446000</v>
      </c>
      <c r="D39" s="71">
        <f t="shared" si="11"/>
        <v>0.013851808549321167</v>
      </c>
      <c r="E39" s="73">
        <v>3336504000</v>
      </c>
      <c r="F39" s="80">
        <f t="shared" si="12"/>
        <v>0.7061793636287057</v>
      </c>
      <c r="G39" s="81">
        <v>3262000</v>
      </c>
      <c r="H39" s="80">
        <f t="shared" si="13"/>
        <v>0.0006904104068680385</v>
      </c>
      <c r="I39" s="81">
        <v>199042000</v>
      </c>
      <c r="J39" s="71">
        <f t="shared" si="14"/>
        <v>0.042127733968065025</v>
      </c>
      <c r="K39" s="73">
        <v>534350000</v>
      </c>
      <c r="L39" s="71">
        <f t="shared" si="15"/>
        <v>0.11309650549047712</v>
      </c>
      <c r="M39" s="73">
        <v>48729000</v>
      </c>
      <c r="N39" s="71">
        <f t="shared" si="16"/>
        <v>0.010313613953486404</v>
      </c>
      <c r="O39" s="61">
        <v>848000</v>
      </c>
      <c r="P39" s="71">
        <f>O39/B39</f>
        <v>0.00017948130748746065</v>
      </c>
    </row>
    <row r="40" s="105" customFormat="1" ht="15" customHeight="1">
      <c r="N40" s="151"/>
    </row>
    <row r="41" spans="6:18" s="105" customFormat="1" ht="15" customHeight="1" thickBot="1">
      <c r="F41" s="44"/>
      <c r="G41" s="34"/>
      <c r="H41" s="8"/>
      <c r="I41" s="8"/>
      <c r="J41" s="8"/>
      <c r="K41" s="8"/>
      <c r="L41" s="8"/>
      <c r="M41" s="8"/>
      <c r="N41" s="8"/>
      <c r="O41" s="5"/>
      <c r="P41" s="5"/>
      <c r="Q41" s="5"/>
      <c r="R41" s="28"/>
    </row>
    <row r="42" spans="1:18" s="105" customFormat="1" ht="15" customHeight="1" thickBot="1" thickTop="1">
      <c r="A42" s="65" t="s">
        <v>20</v>
      </c>
      <c r="B42" s="79"/>
      <c r="C42" s="65" t="s">
        <v>28</v>
      </c>
      <c r="E42" s="65" t="s">
        <v>27</v>
      </c>
      <c r="G42" s="96" t="s">
        <v>96</v>
      </c>
      <c r="H42" s="68" t="s">
        <v>2</v>
      </c>
      <c r="I42" s="11" t="s">
        <v>19</v>
      </c>
      <c r="J42" s="16" t="s">
        <v>2</v>
      </c>
      <c r="K42" s="11" t="s">
        <v>26</v>
      </c>
      <c r="L42" s="10" t="s">
        <v>2</v>
      </c>
      <c r="M42" s="96" t="s">
        <v>92</v>
      </c>
      <c r="N42" s="11" t="s">
        <v>2</v>
      </c>
      <c r="O42" s="11" t="s">
        <v>30</v>
      </c>
      <c r="P42" s="11" t="s">
        <v>2</v>
      </c>
      <c r="Q42" s="11" t="s">
        <v>34</v>
      </c>
      <c r="R42" s="11" t="s">
        <v>2</v>
      </c>
    </row>
    <row r="43" spans="1:18" s="105" customFormat="1" ht="15" customHeight="1" thickTop="1">
      <c r="A43" s="65" t="s">
        <v>23</v>
      </c>
      <c r="B43" s="103">
        <f aca="true" t="shared" si="18" ref="B43:B52">B4-B30</f>
        <v>-683497</v>
      </c>
      <c r="C43" s="71">
        <f aca="true" t="shared" si="19" ref="C43:C52">B43/B30</f>
        <v>-0.0002448605878171784</v>
      </c>
      <c r="D43" s="105">
        <v>2001</v>
      </c>
      <c r="E43" s="61">
        <v>8572221</v>
      </c>
      <c r="F43" s="105">
        <v>2001</v>
      </c>
      <c r="G43" s="122"/>
      <c r="H43" s="78"/>
      <c r="I43" s="83">
        <v>0</v>
      </c>
      <c r="J43" s="169">
        <f aca="true" t="shared" si="20" ref="J43:J52">I43/B30</f>
        <v>0</v>
      </c>
      <c r="K43" s="170">
        <v>5419669</v>
      </c>
      <c r="L43" s="169">
        <f aca="true" t="shared" si="21" ref="L43:L52">K43/B30</f>
        <v>0.001941578876153867</v>
      </c>
      <c r="M43" s="122"/>
      <c r="N43" s="71">
        <f aca="true" t="shared" si="22" ref="N43:N48">M43/B30</f>
        <v>0</v>
      </c>
      <c r="O43" s="122"/>
      <c r="P43" s="20">
        <f>O43/B30</f>
        <v>0</v>
      </c>
      <c r="Q43" s="122"/>
      <c r="R43" s="20">
        <f>Q43/B30</f>
        <v>0</v>
      </c>
    </row>
    <row r="44" spans="1:18" s="105" customFormat="1" ht="15" customHeight="1">
      <c r="A44" s="65" t="s">
        <v>21</v>
      </c>
      <c r="B44" s="103">
        <f t="shared" si="18"/>
        <v>34776267</v>
      </c>
      <c r="C44" s="71">
        <f t="shared" si="19"/>
        <v>0.012479730789210986</v>
      </c>
      <c r="D44" s="105">
        <v>2002</v>
      </c>
      <c r="E44" s="61">
        <v>8572990</v>
      </c>
      <c r="F44" s="105">
        <v>2002</v>
      </c>
      <c r="G44" s="61"/>
      <c r="H44" s="71"/>
      <c r="I44" s="81">
        <v>0</v>
      </c>
      <c r="J44" s="74">
        <f t="shared" si="20"/>
        <v>0</v>
      </c>
      <c r="K44" s="61">
        <v>13210267</v>
      </c>
      <c r="L44" s="74">
        <f t="shared" si="21"/>
        <v>0.004740605879682194</v>
      </c>
      <c r="M44" s="61"/>
      <c r="N44" s="71">
        <f t="shared" si="22"/>
        <v>0</v>
      </c>
      <c r="O44" s="61"/>
      <c r="P44" s="20">
        <f>O44/B31</f>
        <v>0</v>
      </c>
      <c r="Q44" s="61"/>
      <c r="R44" s="20">
        <f>Q44/B31</f>
        <v>0</v>
      </c>
    </row>
    <row r="45" spans="1:18" s="105" customFormat="1" ht="15" customHeight="1">
      <c r="A45" s="65" t="s">
        <v>22</v>
      </c>
      <c r="B45" s="103">
        <f t="shared" si="18"/>
        <v>62648893</v>
      </c>
      <c r="C45" s="71">
        <f t="shared" si="19"/>
        <v>0.0193615632400251</v>
      </c>
      <c r="D45" s="105">
        <v>2003</v>
      </c>
      <c r="E45" s="61">
        <v>26073844</v>
      </c>
      <c r="F45" s="105">
        <v>2003</v>
      </c>
      <c r="G45" s="61"/>
      <c r="H45" s="71"/>
      <c r="I45" s="81">
        <v>0</v>
      </c>
      <c r="J45" s="74">
        <f t="shared" si="20"/>
        <v>0</v>
      </c>
      <c r="K45" s="61">
        <v>7493921</v>
      </c>
      <c r="L45" s="71">
        <f t="shared" si="21"/>
        <v>0.0023159870575406995</v>
      </c>
      <c r="M45" s="61"/>
      <c r="N45" s="71">
        <f t="shared" si="22"/>
        <v>0</v>
      </c>
      <c r="O45" s="61"/>
      <c r="P45" s="20">
        <f>O45/B32</f>
        <v>0</v>
      </c>
      <c r="Q45" s="61"/>
      <c r="R45" s="20">
        <f>Q45/B32</f>
        <v>0</v>
      </c>
    </row>
    <row r="46" spans="1:18" s="105" customFormat="1" ht="15" customHeight="1">
      <c r="A46" s="65" t="s">
        <v>29</v>
      </c>
      <c r="B46" s="103">
        <f t="shared" si="18"/>
        <v>38792185</v>
      </c>
      <c r="C46" s="71">
        <f t="shared" si="19"/>
        <v>0.012113557821372889</v>
      </c>
      <c r="D46" s="105">
        <v>2004</v>
      </c>
      <c r="E46" s="61">
        <v>57481869</v>
      </c>
      <c r="F46" s="105">
        <v>2004</v>
      </c>
      <c r="G46" s="61"/>
      <c r="H46" s="71"/>
      <c r="I46" s="81">
        <v>0</v>
      </c>
      <c r="J46" s="74">
        <f t="shared" si="20"/>
        <v>0</v>
      </c>
      <c r="K46" s="61">
        <v>3150190</v>
      </c>
      <c r="L46" s="71">
        <f t="shared" si="21"/>
        <v>0.0009837035143369897</v>
      </c>
      <c r="M46" s="61"/>
      <c r="N46" s="71">
        <f t="shared" si="22"/>
        <v>0</v>
      </c>
      <c r="O46" s="61">
        <v>31408025</v>
      </c>
      <c r="P46" s="20">
        <f>O46/B33</f>
        <v>0.009807720985364069</v>
      </c>
      <c r="Q46" s="61"/>
      <c r="R46" s="20">
        <f>Q46/B33</f>
        <v>0</v>
      </c>
    </row>
    <row r="47" spans="1:18" s="105" customFormat="1" ht="15" customHeight="1">
      <c r="A47" s="65" t="s">
        <v>42</v>
      </c>
      <c r="B47" s="103">
        <f t="shared" si="18"/>
        <v>3051547</v>
      </c>
      <c r="C47" s="71">
        <f t="shared" si="19"/>
        <v>0.0009198692112569556</v>
      </c>
      <c r="D47" s="105">
        <v>2005</v>
      </c>
      <c r="E47" s="61">
        <v>57489155</v>
      </c>
      <c r="F47" s="105">
        <v>2005</v>
      </c>
      <c r="G47" s="61"/>
      <c r="H47" s="71"/>
      <c r="I47" s="81">
        <v>0</v>
      </c>
      <c r="J47" s="74">
        <f t="shared" si="20"/>
        <v>0</v>
      </c>
      <c r="K47" s="61">
        <v>17107909</v>
      </c>
      <c r="L47" s="71">
        <f t="shared" si="21"/>
        <v>0.005157069105632577</v>
      </c>
      <c r="M47" s="61"/>
      <c r="N47" s="71">
        <f t="shared" si="22"/>
        <v>0</v>
      </c>
      <c r="O47" s="61">
        <v>7286</v>
      </c>
      <c r="P47" s="20">
        <f aca="true" t="shared" si="23" ref="P47:P52">O47/B34</f>
        <v>2.196317826079093E-06</v>
      </c>
      <c r="Q47" s="61"/>
      <c r="R47" s="20">
        <f aca="true" t="shared" si="24" ref="R47:R52">Q47/B34</f>
        <v>0</v>
      </c>
    </row>
    <row r="48" spans="1:18" s="105" customFormat="1" ht="15" customHeight="1">
      <c r="A48" s="65" t="s">
        <v>46</v>
      </c>
      <c r="B48" s="103">
        <f t="shared" si="18"/>
        <v>-28342895</v>
      </c>
      <c r="C48" s="71">
        <f t="shared" si="19"/>
        <v>-0.007331406965023621</v>
      </c>
      <c r="D48" s="105">
        <v>2006</v>
      </c>
      <c r="E48" s="61">
        <v>0</v>
      </c>
      <c r="F48" s="105">
        <v>2006</v>
      </c>
      <c r="G48" s="61"/>
      <c r="H48" s="71"/>
      <c r="I48" s="81">
        <v>0</v>
      </c>
      <c r="J48" s="74">
        <f t="shared" si="20"/>
        <v>0</v>
      </c>
      <c r="K48" s="61">
        <v>122958660</v>
      </c>
      <c r="L48" s="71">
        <f t="shared" si="21"/>
        <v>0.03180550103770174</v>
      </c>
      <c r="M48" s="61">
        <v>0</v>
      </c>
      <c r="N48" s="71">
        <f t="shared" si="22"/>
        <v>0</v>
      </c>
      <c r="O48" s="61">
        <v>20428</v>
      </c>
      <c r="P48" s="20">
        <f t="shared" si="23"/>
        <v>5.2840749500537094E-06</v>
      </c>
      <c r="Q48" s="61"/>
      <c r="R48" s="20">
        <f t="shared" si="24"/>
        <v>0</v>
      </c>
    </row>
    <row r="49" spans="1:18" s="105" customFormat="1" ht="15" customHeight="1">
      <c r="A49" s="65" t="s">
        <v>49</v>
      </c>
      <c r="B49" s="103">
        <f t="shared" si="18"/>
        <v>-31285341</v>
      </c>
      <c r="C49" s="71">
        <f t="shared" si="19"/>
        <v>-0.007500612739557969</v>
      </c>
      <c r="D49" s="105">
        <v>2007</v>
      </c>
      <c r="E49" s="61">
        <v>0</v>
      </c>
      <c r="F49" s="105">
        <v>2007</v>
      </c>
      <c r="G49" s="61"/>
      <c r="H49" s="71"/>
      <c r="I49" s="81">
        <v>0</v>
      </c>
      <c r="J49" s="74">
        <f t="shared" si="20"/>
        <v>0</v>
      </c>
      <c r="K49" s="61">
        <v>9180014</v>
      </c>
      <c r="L49" s="71">
        <f t="shared" si="21"/>
        <v>0.002200894340826284</v>
      </c>
      <c r="M49" s="61">
        <v>28342895</v>
      </c>
      <c r="N49" s="71">
        <f>M49/B36</f>
        <v>0.006795165803465395</v>
      </c>
      <c r="O49" s="61"/>
      <c r="P49" s="20">
        <f t="shared" si="23"/>
        <v>0</v>
      </c>
      <c r="Q49" s="61"/>
      <c r="R49" s="20">
        <f t="shared" si="24"/>
        <v>0</v>
      </c>
    </row>
    <row r="50" spans="1:18" s="105" customFormat="1" ht="15" customHeight="1">
      <c r="A50" s="65" t="s">
        <v>51</v>
      </c>
      <c r="B50" s="103">
        <f t="shared" si="18"/>
        <v>375762168</v>
      </c>
      <c r="C50" s="71">
        <f t="shared" si="19"/>
        <v>0.10273685711779161</v>
      </c>
      <c r="D50" s="105">
        <v>2008</v>
      </c>
      <c r="E50" s="61">
        <v>0</v>
      </c>
      <c r="F50" s="105">
        <v>2008</v>
      </c>
      <c r="G50" s="61">
        <v>600335</v>
      </c>
      <c r="H50" s="71">
        <f>G50/B37</f>
        <v>0.00016413714942641437</v>
      </c>
      <c r="I50" s="81">
        <v>0</v>
      </c>
      <c r="J50" s="74">
        <f t="shared" si="20"/>
        <v>0</v>
      </c>
      <c r="K50" s="61">
        <v>1617437</v>
      </c>
      <c r="L50" s="71">
        <f t="shared" si="21"/>
        <v>0.0004422222568346197</v>
      </c>
      <c r="M50" s="61">
        <v>31285341</v>
      </c>
      <c r="N50" s="71">
        <f>M50/B37</f>
        <v>0.00855370200067184</v>
      </c>
      <c r="O50" s="61">
        <v>0</v>
      </c>
      <c r="P50" s="20">
        <f t="shared" si="23"/>
        <v>0</v>
      </c>
      <c r="Q50" s="61">
        <v>0</v>
      </c>
      <c r="R50" s="20">
        <f t="shared" si="24"/>
        <v>0</v>
      </c>
    </row>
    <row r="51" spans="1:18" ht="15" customHeight="1">
      <c r="A51" s="65" t="s">
        <v>58</v>
      </c>
      <c r="B51" s="103">
        <f t="shared" si="18"/>
        <v>-227688238</v>
      </c>
      <c r="C51" s="71">
        <f t="shared" si="19"/>
        <v>-0.05156594954418342</v>
      </c>
      <c r="D51" s="105">
        <v>2009</v>
      </c>
      <c r="E51" s="61">
        <v>0</v>
      </c>
      <c r="F51" s="105">
        <v>2009</v>
      </c>
      <c r="G51" s="17">
        <v>500460114</v>
      </c>
      <c r="H51" s="71">
        <f>G51/B38</f>
        <v>0.11334226666289315</v>
      </c>
      <c r="I51" s="81">
        <v>0</v>
      </c>
      <c r="J51" s="74">
        <f t="shared" si="20"/>
        <v>0</v>
      </c>
      <c r="K51" s="61">
        <v>43942552</v>
      </c>
      <c r="L51" s="71">
        <f t="shared" si="21"/>
        <v>0.009951938840488792</v>
      </c>
      <c r="M51" s="17">
        <v>94961265</v>
      </c>
      <c r="N51" s="71">
        <f>M51/B38</f>
        <v>0.02150645919461958</v>
      </c>
      <c r="O51" s="17">
        <v>0</v>
      </c>
      <c r="P51" s="20">
        <f t="shared" si="23"/>
        <v>0</v>
      </c>
      <c r="Q51" s="17">
        <v>0</v>
      </c>
      <c r="R51" s="20">
        <f t="shared" si="24"/>
        <v>0</v>
      </c>
    </row>
    <row r="52" spans="1:18" ht="15" customHeight="1">
      <c r="A52" s="65" t="s">
        <v>60</v>
      </c>
      <c r="B52" s="103">
        <f t="shared" si="18"/>
        <v>0</v>
      </c>
      <c r="C52" s="71">
        <f t="shared" si="19"/>
        <v>0</v>
      </c>
      <c r="D52" s="105">
        <v>2010</v>
      </c>
      <c r="E52" s="61">
        <v>0</v>
      </c>
      <c r="F52" s="105">
        <v>2010</v>
      </c>
      <c r="G52" s="17">
        <v>482289000</v>
      </c>
      <c r="H52" s="71">
        <f>G52/B39</f>
        <v>0.10207766545615556</v>
      </c>
      <c r="I52" s="81">
        <v>1230000</v>
      </c>
      <c r="J52" s="74">
        <f t="shared" si="20"/>
        <v>0.0002603325568509158</v>
      </c>
      <c r="K52" s="61">
        <v>3025000</v>
      </c>
      <c r="L52" s="71">
        <f t="shared" si="21"/>
        <v>0.0006402487678650572</v>
      </c>
      <c r="M52" s="17">
        <v>0</v>
      </c>
      <c r="N52" s="71">
        <f>M52/B39</f>
        <v>0</v>
      </c>
      <c r="O52" s="17">
        <v>1000</v>
      </c>
      <c r="P52" s="20">
        <f t="shared" si="23"/>
        <v>2.11652485244647E-07</v>
      </c>
      <c r="Q52" s="17">
        <v>50000000</v>
      </c>
      <c r="R52" s="20">
        <f t="shared" si="24"/>
        <v>0.01058262426223235</v>
      </c>
    </row>
    <row r="53" ht="15" customHeight="1"/>
    <row r="54" ht="15" customHeight="1">
      <c r="E54" s="33"/>
    </row>
    <row r="55" ht="13.5">
      <c r="E55" s="120"/>
    </row>
    <row r="56" ht="13.5">
      <c r="E56" s="120"/>
    </row>
    <row r="57" ht="13.5">
      <c r="E57" s="120"/>
    </row>
    <row r="58" ht="13.5">
      <c r="E58" s="120"/>
    </row>
    <row r="59" ht="13.5">
      <c r="E59" s="120"/>
    </row>
    <row r="60" ht="13.5">
      <c r="E60" s="120"/>
    </row>
    <row r="61" ht="13.5">
      <c r="E61" s="120"/>
    </row>
    <row r="62" ht="13.5">
      <c r="E62" s="120"/>
    </row>
    <row r="63" ht="13.5">
      <c r="E63" s="120"/>
    </row>
    <row r="64" ht="13.5">
      <c r="E64" s="120"/>
    </row>
    <row r="65" ht="13.5">
      <c r="E65" s="33"/>
    </row>
  </sheetData>
  <sheetProtection/>
  <printOptions/>
  <pageMargins left="0.7086614173228347" right="0.2362204724409449" top="0.8267716535433072" bottom="0.35433070866141736" header="0.5118110236220472" footer="0.1968503937007874"/>
  <pageSetup fitToHeight="1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H28">
      <selection activeCell="R52" sqref="R52"/>
    </sheetView>
  </sheetViews>
  <sheetFormatPr defaultColWidth="9.00390625" defaultRowHeight="13.5"/>
  <cols>
    <col min="1" max="1" width="16.625" style="0" customWidth="1"/>
    <col min="2" max="2" width="14.25390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3.625" style="0" customWidth="1"/>
    <col min="18" max="18" width="7.625" style="0" customWidth="1"/>
    <col min="19" max="19" width="9.25390625" style="0" bestFit="1" customWidth="1"/>
  </cols>
  <sheetData>
    <row r="1" spans="2:7" ht="25.5" customHeight="1">
      <c r="B1" s="121" t="s">
        <v>100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5"/>
      <c r="O2" s="6"/>
      <c r="P2" s="28"/>
    </row>
    <row r="3" spans="1:16" s="105" customFormat="1" ht="13.5" thickBot="1" thickTop="1">
      <c r="A3" s="51"/>
      <c r="B3" s="53"/>
      <c r="C3" s="9" t="s">
        <v>1</v>
      </c>
      <c r="D3" s="10" t="s">
        <v>2</v>
      </c>
      <c r="E3" s="11" t="s">
        <v>3</v>
      </c>
      <c r="F3" s="16" t="s">
        <v>2</v>
      </c>
      <c r="G3" s="16" t="s">
        <v>4</v>
      </c>
      <c r="H3" s="16" t="s">
        <v>2</v>
      </c>
      <c r="I3" s="54" t="s">
        <v>5</v>
      </c>
      <c r="J3" s="16" t="s">
        <v>2</v>
      </c>
      <c r="K3" s="16" t="s">
        <v>6</v>
      </c>
      <c r="L3" s="16" t="s">
        <v>2</v>
      </c>
      <c r="M3" s="55" t="s">
        <v>7</v>
      </c>
      <c r="N3" s="11" t="s">
        <v>2</v>
      </c>
      <c r="O3" s="102" t="s">
        <v>52</v>
      </c>
      <c r="P3" s="11" t="s">
        <v>2</v>
      </c>
    </row>
    <row r="4" spans="1:16" s="105" customFormat="1" ht="15" customHeight="1" thickTop="1">
      <c r="A4" s="162" t="s">
        <v>9</v>
      </c>
      <c r="B4" s="24">
        <v>647254231</v>
      </c>
      <c r="C4" s="22">
        <v>179023260</v>
      </c>
      <c r="D4" s="74">
        <f aca="true" t="shared" si="0" ref="D4:D13">C4/B4</f>
        <v>0.27658878293218914</v>
      </c>
      <c r="E4" s="75">
        <v>0</v>
      </c>
      <c r="F4" s="80">
        <f aca="true" t="shared" si="1" ref="F4:F13">E4/B4</f>
        <v>0</v>
      </c>
      <c r="G4" s="69">
        <v>224095516</v>
      </c>
      <c r="H4" s="74">
        <f aca="true" t="shared" si="2" ref="H4:H13">G4/B4</f>
        <v>0.3462248762032426</v>
      </c>
      <c r="I4" s="69">
        <v>104846000</v>
      </c>
      <c r="J4" s="71">
        <f aca="true" t="shared" si="3" ref="J4:J13">I4/B4</f>
        <v>0.1619858086335167</v>
      </c>
      <c r="K4" s="24">
        <v>3355908</v>
      </c>
      <c r="L4" s="71">
        <f aca="true" t="shared" si="4" ref="L4:L13">K4/B4</f>
        <v>0.005184837486214903</v>
      </c>
      <c r="M4" s="24">
        <v>9528288</v>
      </c>
      <c r="N4" s="71">
        <f aca="true" t="shared" si="5" ref="N4:N13">M4/B4</f>
        <v>0.014721090328415327</v>
      </c>
      <c r="O4" s="24"/>
      <c r="P4" s="71"/>
    </row>
    <row r="5" spans="1:16" s="105" customFormat="1" ht="15" customHeight="1">
      <c r="A5" s="149" t="s">
        <v>10</v>
      </c>
      <c r="B5" s="13">
        <v>693254580</v>
      </c>
      <c r="C5" s="88">
        <v>184334670</v>
      </c>
      <c r="D5" s="74">
        <f t="shared" si="0"/>
        <v>0.26589751487830054</v>
      </c>
      <c r="E5" s="18">
        <v>0</v>
      </c>
      <c r="F5" s="80">
        <f t="shared" si="1"/>
        <v>0</v>
      </c>
      <c r="G5" s="81">
        <v>229993194</v>
      </c>
      <c r="H5" s="74">
        <f t="shared" si="2"/>
        <v>0.331758636199706</v>
      </c>
      <c r="I5" s="81">
        <v>162417932</v>
      </c>
      <c r="J5" s="71">
        <f t="shared" si="3"/>
        <v>0.23428324411502627</v>
      </c>
      <c r="K5" s="73">
        <v>4066924</v>
      </c>
      <c r="L5" s="71">
        <f t="shared" si="4"/>
        <v>0.005866422115812058</v>
      </c>
      <c r="M5" s="73">
        <v>10719246</v>
      </c>
      <c r="N5" s="71">
        <f t="shared" si="5"/>
        <v>0.015462207260138116</v>
      </c>
      <c r="O5" s="73"/>
      <c r="P5" s="71"/>
    </row>
    <row r="6" spans="1:16" s="105" customFormat="1" ht="15" customHeight="1">
      <c r="A6" s="149" t="s">
        <v>11</v>
      </c>
      <c r="B6" s="13">
        <v>816970458</v>
      </c>
      <c r="C6" s="88">
        <v>216545550</v>
      </c>
      <c r="D6" s="74">
        <f t="shared" si="0"/>
        <v>0.2650592171106388</v>
      </c>
      <c r="E6" s="18">
        <v>0</v>
      </c>
      <c r="F6" s="80">
        <f t="shared" si="1"/>
        <v>0</v>
      </c>
      <c r="G6" s="81">
        <v>282681588</v>
      </c>
      <c r="H6" s="74">
        <f t="shared" si="2"/>
        <v>0.3460120072052838</v>
      </c>
      <c r="I6" s="81">
        <v>225505070</v>
      </c>
      <c r="J6" s="71">
        <f t="shared" si="3"/>
        <v>0.2760259784081446</v>
      </c>
      <c r="K6" s="73">
        <v>5824032</v>
      </c>
      <c r="L6" s="71">
        <f t="shared" si="4"/>
        <v>0.007128815911235801</v>
      </c>
      <c r="M6" s="73">
        <v>15303712</v>
      </c>
      <c r="N6" s="71">
        <f t="shared" si="5"/>
        <v>0.018732270977661225</v>
      </c>
      <c r="O6" s="73"/>
      <c r="P6" s="71"/>
    </row>
    <row r="7" spans="1:16" s="105" customFormat="1" ht="15" customHeight="1">
      <c r="A7" s="149" t="s">
        <v>41</v>
      </c>
      <c r="B7" s="13">
        <v>714844998</v>
      </c>
      <c r="C7" s="88">
        <v>203292316</v>
      </c>
      <c r="D7" s="74">
        <f t="shared" si="0"/>
        <v>0.2843865685131366</v>
      </c>
      <c r="E7" s="18">
        <v>0</v>
      </c>
      <c r="F7" s="80">
        <f t="shared" si="1"/>
        <v>0</v>
      </c>
      <c r="G7" s="81">
        <v>234406626</v>
      </c>
      <c r="H7" s="74">
        <f t="shared" si="2"/>
        <v>0.32791252181357505</v>
      </c>
      <c r="I7" s="81">
        <v>165221172</v>
      </c>
      <c r="J7" s="71">
        <f t="shared" si="3"/>
        <v>0.2311286677003509</v>
      </c>
      <c r="K7" s="73">
        <v>5807218</v>
      </c>
      <c r="L7" s="71">
        <f t="shared" si="4"/>
        <v>0.008123744330935361</v>
      </c>
      <c r="M7" s="73">
        <v>12390638</v>
      </c>
      <c r="N7" s="71">
        <f t="shared" si="5"/>
        <v>0.017333321257988296</v>
      </c>
      <c r="O7" s="73"/>
      <c r="P7" s="71"/>
    </row>
    <row r="8" spans="1:16" s="105" customFormat="1" ht="15" customHeight="1">
      <c r="A8" s="149" t="s">
        <v>45</v>
      </c>
      <c r="B8" s="13">
        <v>759088351</v>
      </c>
      <c r="C8" s="88">
        <v>223818147</v>
      </c>
      <c r="D8" s="74">
        <f t="shared" si="0"/>
        <v>0.2948512471639813</v>
      </c>
      <c r="E8" s="18">
        <v>0</v>
      </c>
      <c r="F8" s="80">
        <f t="shared" si="1"/>
        <v>0</v>
      </c>
      <c r="G8" s="81">
        <v>226737173</v>
      </c>
      <c r="H8" s="74">
        <f t="shared" si="2"/>
        <v>0.2986966835959257</v>
      </c>
      <c r="I8" s="81">
        <v>173642958</v>
      </c>
      <c r="J8" s="71">
        <f t="shared" si="3"/>
        <v>0.22875197303614003</v>
      </c>
      <c r="K8" s="73">
        <v>27531059</v>
      </c>
      <c r="L8" s="71">
        <f t="shared" si="4"/>
        <v>0.03626858318103738</v>
      </c>
      <c r="M8" s="73">
        <v>16427597</v>
      </c>
      <c r="N8" s="71">
        <f t="shared" si="5"/>
        <v>0.021641218678114058</v>
      </c>
      <c r="O8" s="73"/>
      <c r="P8" s="71"/>
    </row>
    <row r="9" spans="1:16" s="105" customFormat="1" ht="15" customHeight="1">
      <c r="A9" s="149" t="s">
        <v>48</v>
      </c>
      <c r="B9" s="13">
        <f>C9+E9+G9+I9+K9+M9+O9+I22+K22+M22+O22</f>
        <v>846461939</v>
      </c>
      <c r="C9" s="88">
        <v>231248380</v>
      </c>
      <c r="D9" s="74">
        <f t="shared" si="0"/>
        <v>0.2731940673826328</v>
      </c>
      <c r="E9" s="18">
        <v>0</v>
      </c>
      <c r="F9" s="80">
        <f t="shared" si="1"/>
        <v>0</v>
      </c>
      <c r="G9" s="81">
        <v>225739392</v>
      </c>
      <c r="H9" s="74">
        <f t="shared" si="2"/>
        <v>0.2666858149188442</v>
      </c>
      <c r="I9" s="81">
        <v>214598039</v>
      </c>
      <c r="J9" s="71">
        <f t="shared" si="3"/>
        <v>0.25352355388066655</v>
      </c>
      <c r="K9" s="73">
        <v>42676859</v>
      </c>
      <c r="L9" s="71">
        <f t="shared" si="4"/>
        <v>0.050417930250257835</v>
      </c>
      <c r="M9" s="73">
        <v>36332850</v>
      </c>
      <c r="N9" s="71">
        <f t="shared" si="5"/>
        <v>0.04292319397482088</v>
      </c>
      <c r="O9" s="73"/>
      <c r="P9" s="71"/>
    </row>
    <row r="10" spans="1:16" s="105" customFormat="1" ht="15" customHeight="1">
      <c r="A10" s="149" t="s">
        <v>59</v>
      </c>
      <c r="B10" s="13">
        <f>C10+E10+G10+I10+K10+M10+O10+I23+K23+M23+O23</f>
        <v>844046652</v>
      </c>
      <c r="C10" s="88">
        <v>230005620</v>
      </c>
      <c r="D10" s="74">
        <f t="shared" si="0"/>
        <v>0.2725034445133964</v>
      </c>
      <c r="E10" s="18">
        <v>0</v>
      </c>
      <c r="F10" s="80">
        <f t="shared" si="1"/>
        <v>0</v>
      </c>
      <c r="G10" s="81">
        <v>205325874</v>
      </c>
      <c r="H10" s="74">
        <f t="shared" si="2"/>
        <v>0.2432636555259981</v>
      </c>
      <c r="I10" s="81">
        <v>210034021</v>
      </c>
      <c r="J10" s="71">
        <f t="shared" si="3"/>
        <v>0.24884172042187072</v>
      </c>
      <c r="K10" s="73">
        <v>42187458</v>
      </c>
      <c r="L10" s="71">
        <f t="shared" si="4"/>
        <v>0.049982377040457715</v>
      </c>
      <c r="M10" s="73">
        <v>54842237</v>
      </c>
      <c r="N10" s="71">
        <f t="shared" si="5"/>
        <v>0.06497536228601734</v>
      </c>
      <c r="O10" s="73"/>
      <c r="P10" s="71"/>
    </row>
    <row r="11" spans="1:16" s="105" customFormat="1" ht="15" customHeight="1">
      <c r="A11" s="149" t="s">
        <v>57</v>
      </c>
      <c r="B11" s="13">
        <f>C11+E11+G11+I11+K11+M11+O11+I24+K24+M24+O24</f>
        <v>827771014</v>
      </c>
      <c r="C11" s="88">
        <v>177218490</v>
      </c>
      <c r="D11" s="74">
        <f t="shared" si="0"/>
        <v>0.2140912003473463</v>
      </c>
      <c r="E11" s="18">
        <v>0</v>
      </c>
      <c r="F11" s="80">
        <f t="shared" si="1"/>
        <v>0</v>
      </c>
      <c r="G11" s="81">
        <v>206005641</v>
      </c>
      <c r="H11" s="74">
        <f t="shared" si="2"/>
        <v>0.24886790853490795</v>
      </c>
      <c r="I11" s="81">
        <v>66639000</v>
      </c>
      <c r="J11" s="71">
        <f t="shared" si="3"/>
        <v>0.08050414773281733</v>
      </c>
      <c r="K11" s="73">
        <v>42261352</v>
      </c>
      <c r="L11" s="71">
        <f t="shared" si="4"/>
        <v>0.05105439944771973</v>
      </c>
      <c r="M11" s="73">
        <v>62821079</v>
      </c>
      <c r="N11" s="71">
        <f t="shared" si="5"/>
        <v>0.07589185648870764</v>
      </c>
      <c r="O11" s="73">
        <v>171173967</v>
      </c>
      <c r="P11" s="71">
        <f>O11/B11</f>
        <v>0.206789032359135</v>
      </c>
    </row>
    <row r="12" spans="1:16" s="105" customFormat="1" ht="15" customHeight="1">
      <c r="A12" s="149" t="s">
        <v>80</v>
      </c>
      <c r="B12" s="13">
        <f>C12+E12+G12+I12+K12+M12+O12+I25+K25+M25+O25</f>
        <v>885987121</v>
      </c>
      <c r="C12" s="88">
        <v>170020820</v>
      </c>
      <c r="D12" s="74">
        <f t="shared" si="0"/>
        <v>0.19189987751526244</v>
      </c>
      <c r="E12" s="18">
        <v>0</v>
      </c>
      <c r="F12" s="80">
        <f t="shared" si="1"/>
        <v>0</v>
      </c>
      <c r="G12" s="81">
        <v>225065353</v>
      </c>
      <c r="H12" s="74">
        <f t="shared" si="2"/>
        <v>0.2540277930292849</v>
      </c>
      <c r="I12" s="81">
        <v>67342526</v>
      </c>
      <c r="J12" s="71">
        <f t="shared" si="3"/>
        <v>0.07600847055653759</v>
      </c>
      <c r="K12" s="73">
        <v>41187263</v>
      </c>
      <c r="L12" s="71">
        <f t="shared" si="4"/>
        <v>0.04648742856838886</v>
      </c>
      <c r="M12" s="73">
        <v>81189707</v>
      </c>
      <c r="N12" s="71">
        <f t="shared" si="5"/>
        <v>0.09163757020346124</v>
      </c>
      <c r="O12" s="73">
        <v>221505543</v>
      </c>
      <c r="P12" s="71">
        <f>O12/B12</f>
        <v>0.250009890380788</v>
      </c>
    </row>
    <row r="13" spans="1:16" s="105" customFormat="1" ht="15" customHeight="1">
      <c r="A13" s="149" t="s">
        <v>79</v>
      </c>
      <c r="B13" s="13">
        <f>C13+E13+G13+I13+K13+M13+O13+I26+K26+M26+O26</f>
        <v>927463000</v>
      </c>
      <c r="C13" s="88">
        <v>227537000</v>
      </c>
      <c r="D13" s="74">
        <f t="shared" si="0"/>
        <v>0.24533269790816453</v>
      </c>
      <c r="E13" s="18">
        <v>1000</v>
      </c>
      <c r="F13" s="80">
        <f t="shared" si="1"/>
        <v>1.0782101280590168E-06</v>
      </c>
      <c r="G13" s="81">
        <v>183545000</v>
      </c>
      <c r="H13" s="74">
        <f t="shared" si="2"/>
        <v>0.19790007795459225</v>
      </c>
      <c r="I13" s="81">
        <v>53086000</v>
      </c>
      <c r="J13" s="71">
        <f t="shared" si="3"/>
        <v>0.05723786285814097</v>
      </c>
      <c r="K13" s="73">
        <v>51718000</v>
      </c>
      <c r="L13" s="71">
        <f t="shared" si="4"/>
        <v>0.055762871402956236</v>
      </c>
      <c r="M13" s="73">
        <v>84350000</v>
      </c>
      <c r="N13" s="71">
        <f t="shared" si="5"/>
        <v>0.09094702430177808</v>
      </c>
      <c r="O13" s="73">
        <v>240300000</v>
      </c>
      <c r="P13" s="71">
        <f>O13/B13</f>
        <v>0.25909389377258174</v>
      </c>
    </row>
    <row r="14" spans="1:20" s="105" customFormat="1" ht="15" customHeight="1">
      <c r="A14" s="120"/>
      <c r="B14" s="24"/>
      <c r="C14" s="57"/>
      <c r="D14" s="62"/>
      <c r="E14" s="24"/>
      <c r="F14" s="62"/>
      <c r="G14" s="57"/>
      <c r="H14" s="62"/>
      <c r="I14" s="57"/>
      <c r="J14" s="62"/>
      <c r="K14" s="57"/>
      <c r="L14" s="62"/>
      <c r="M14" s="73"/>
      <c r="N14" s="117"/>
      <c r="O14" s="57"/>
      <c r="P14" s="62"/>
      <c r="Q14" s="57"/>
      <c r="R14" s="62"/>
      <c r="S14" s="57"/>
      <c r="T14" s="62"/>
    </row>
    <row r="15" spans="1:20" s="105" customFormat="1" ht="12.75" thickBot="1">
      <c r="A15" s="120"/>
      <c r="B15" s="24"/>
      <c r="C15" s="57"/>
      <c r="D15" s="62"/>
      <c r="E15" s="44"/>
      <c r="H15" s="142"/>
      <c r="I15" s="5"/>
      <c r="J15" s="5"/>
      <c r="K15" s="8"/>
      <c r="L15" s="8"/>
      <c r="M15" s="5"/>
      <c r="N15" s="5"/>
      <c r="O15" s="8"/>
      <c r="P15" s="28"/>
      <c r="Q15" s="57"/>
      <c r="R15" s="62"/>
      <c r="S15" s="57"/>
      <c r="T15" s="62"/>
    </row>
    <row r="16" spans="1:20" s="105" customFormat="1" ht="15" customHeight="1" thickBot="1" thickTop="1">
      <c r="A16" s="120"/>
      <c r="B16" s="24"/>
      <c r="C16" s="57"/>
      <c r="D16" s="62"/>
      <c r="I16" s="58" t="s">
        <v>24</v>
      </c>
      <c r="J16" s="11" t="s">
        <v>2</v>
      </c>
      <c r="K16" s="10" t="s">
        <v>8</v>
      </c>
      <c r="L16" s="11" t="s">
        <v>2</v>
      </c>
      <c r="M16" s="16" t="s">
        <v>31</v>
      </c>
      <c r="N16" s="11" t="s">
        <v>2</v>
      </c>
      <c r="O16" s="59" t="s">
        <v>25</v>
      </c>
      <c r="P16" s="11" t="s">
        <v>2</v>
      </c>
      <c r="Q16" s="57"/>
      <c r="R16" s="62"/>
      <c r="S16" s="57"/>
      <c r="T16" s="62"/>
    </row>
    <row r="17" spans="1:20" s="105" customFormat="1" ht="15" customHeight="1" thickTop="1">
      <c r="A17" s="120"/>
      <c r="B17" s="24"/>
      <c r="C17" s="57"/>
      <c r="D17" s="62"/>
      <c r="H17" s="105">
        <v>2001</v>
      </c>
      <c r="I17" s="69">
        <v>0</v>
      </c>
      <c r="J17" s="70">
        <f aca="true" t="shared" si="6" ref="J17:J26">I17/B4</f>
        <v>0</v>
      </c>
      <c r="K17" s="24">
        <v>64017648</v>
      </c>
      <c r="L17" s="71">
        <f aca="true" t="shared" si="7" ref="L17:L26">K17/B4</f>
        <v>0.09890649598550094</v>
      </c>
      <c r="M17" s="24">
        <v>60130611</v>
      </c>
      <c r="N17" s="71">
        <f aca="true" t="shared" si="8" ref="N17:N26">M17/B4</f>
        <v>0.09290107058411798</v>
      </c>
      <c r="O17" s="24">
        <v>0</v>
      </c>
      <c r="P17" s="71">
        <f aca="true" t="shared" si="9" ref="P17:P26">O17/B4</f>
        <v>0</v>
      </c>
      <c r="Q17" s="57"/>
      <c r="R17" s="62"/>
      <c r="S17" s="57"/>
      <c r="T17" s="62"/>
    </row>
    <row r="18" spans="1:20" s="105" customFormat="1" ht="15" customHeight="1">
      <c r="A18" s="120"/>
      <c r="B18" s="24"/>
      <c r="C18" s="57"/>
      <c r="D18" s="62"/>
      <c r="H18" s="105">
        <v>2002</v>
      </c>
      <c r="I18" s="61">
        <v>0</v>
      </c>
      <c r="J18" s="72">
        <f t="shared" si="6"/>
        <v>0</v>
      </c>
      <c r="K18" s="73">
        <v>99977348</v>
      </c>
      <c r="L18" s="71">
        <f t="shared" si="7"/>
        <v>0.14421447890037742</v>
      </c>
      <c r="M18" s="73">
        <v>112307</v>
      </c>
      <c r="N18" s="71">
        <f t="shared" si="8"/>
        <v>0.00016199965097958674</v>
      </c>
      <c r="O18" s="73">
        <v>0</v>
      </c>
      <c r="P18" s="71">
        <f t="shared" si="9"/>
        <v>0</v>
      </c>
      <c r="Q18" s="57"/>
      <c r="R18" s="62"/>
      <c r="S18" s="57"/>
      <c r="T18" s="62"/>
    </row>
    <row r="19" spans="1:20" s="105" customFormat="1" ht="15" customHeight="1">
      <c r="A19" s="120"/>
      <c r="B19" s="24"/>
      <c r="C19" s="57"/>
      <c r="D19" s="62"/>
      <c r="H19" s="105">
        <v>2003</v>
      </c>
      <c r="I19" s="61">
        <v>0</v>
      </c>
      <c r="J19" s="72">
        <f t="shared" si="6"/>
        <v>0</v>
      </c>
      <c r="K19" s="73">
        <v>70793230</v>
      </c>
      <c r="L19" s="71">
        <f t="shared" si="7"/>
        <v>0.08665335362713936</v>
      </c>
      <c r="M19" s="73">
        <v>0</v>
      </c>
      <c r="N19" s="71">
        <f t="shared" si="8"/>
        <v>0</v>
      </c>
      <c r="O19" s="73">
        <v>0</v>
      </c>
      <c r="P19" s="71">
        <f t="shared" si="9"/>
        <v>0</v>
      </c>
      <c r="Q19" s="57"/>
      <c r="R19" s="62"/>
      <c r="S19" s="57"/>
      <c r="T19" s="62"/>
    </row>
    <row r="20" spans="1:20" s="105" customFormat="1" ht="15" customHeight="1">
      <c r="A20" s="120"/>
      <c r="B20" s="24"/>
      <c r="C20" s="57"/>
      <c r="D20" s="62"/>
      <c r="H20" s="105">
        <v>2004</v>
      </c>
      <c r="I20" s="61">
        <v>0</v>
      </c>
      <c r="J20" s="72">
        <f t="shared" si="6"/>
        <v>0</v>
      </c>
      <c r="K20" s="73">
        <v>62274422</v>
      </c>
      <c r="L20" s="71">
        <f t="shared" si="7"/>
        <v>0.08711597923218595</v>
      </c>
      <c r="M20" s="73">
        <v>29919726</v>
      </c>
      <c r="N20" s="71">
        <f t="shared" si="8"/>
        <v>0.04185484417420516</v>
      </c>
      <c r="O20" s="73">
        <v>1532880</v>
      </c>
      <c r="P20" s="71">
        <f t="shared" si="9"/>
        <v>0.0021443529776227098</v>
      </c>
      <c r="Q20" s="57"/>
      <c r="R20" s="62"/>
      <c r="S20" s="57"/>
      <c r="T20" s="62"/>
    </row>
    <row r="21" spans="1:20" s="105" customFormat="1" ht="15" customHeight="1">
      <c r="A21" s="120"/>
      <c r="B21" s="24"/>
      <c r="C21" s="57"/>
      <c r="D21" s="62"/>
      <c r="E21" s="24"/>
      <c r="H21" s="105">
        <v>2005</v>
      </c>
      <c r="I21" s="61">
        <v>0</v>
      </c>
      <c r="J21" s="72">
        <f t="shared" si="6"/>
        <v>0</v>
      </c>
      <c r="K21" s="73">
        <v>62290943</v>
      </c>
      <c r="L21" s="71">
        <f t="shared" si="7"/>
        <v>0.08206020144814474</v>
      </c>
      <c r="M21" s="73">
        <v>28254902</v>
      </c>
      <c r="N21" s="71">
        <f t="shared" si="8"/>
        <v>0.03722215202324979</v>
      </c>
      <c r="O21" s="73">
        <v>389572</v>
      </c>
      <c r="P21" s="71">
        <f t="shared" si="9"/>
        <v>0.0005132103522426469</v>
      </c>
      <c r="Q21" s="57"/>
      <c r="R21" s="62"/>
      <c r="S21" s="57"/>
      <c r="T21" s="62"/>
    </row>
    <row r="22" spans="1:20" s="105" customFormat="1" ht="15" customHeight="1">
      <c r="A22" s="120"/>
      <c r="B22" s="24"/>
      <c r="C22" s="57"/>
      <c r="D22" s="62"/>
      <c r="E22" s="24"/>
      <c r="H22" s="105">
        <v>2006</v>
      </c>
      <c r="I22" s="61">
        <v>0</v>
      </c>
      <c r="J22" s="72">
        <f t="shared" si="6"/>
        <v>0</v>
      </c>
      <c r="K22" s="73">
        <v>77482405</v>
      </c>
      <c r="L22" s="71">
        <f t="shared" si="7"/>
        <v>0.09153678556597215</v>
      </c>
      <c r="M22" s="73">
        <v>15957324</v>
      </c>
      <c r="N22" s="71">
        <f t="shared" si="8"/>
        <v>0.018851791515696253</v>
      </c>
      <c r="O22" s="73">
        <v>2426690</v>
      </c>
      <c r="P22" s="71">
        <f t="shared" si="9"/>
        <v>0.0028668625111093154</v>
      </c>
      <c r="Q22" s="57"/>
      <c r="R22" s="62"/>
      <c r="S22" s="57"/>
      <c r="T22" s="62"/>
    </row>
    <row r="23" spans="1:20" s="105" customFormat="1" ht="15" customHeight="1">
      <c r="A23" s="120"/>
      <c r="B23" s="24"/>
      <c r="C23" s="57"/>
      <c r="D23" s="62"/>
      <c r="E23" s="24"/>
      <c r="H23" s="105">
        <v>2007</v>
      </c>
      <c r="I23" s="61">
        <v>0</v>
      </c>
      <c r="J23" s="72">
        <f t="shared" si="6"/>
        <v>0</v>
      </c>
      <c r="K23" s="73">
        <v>97227475</v>
      </c>
      <c r="L23" s="71">
        <f t="shared" si="7"/>
        <v>0.11519206286716009</v>
      </c>
      <c r="M23" s="73">
        <v>4143967</v>
      </c>
      <c r="N23" s="71">
        <f t="shared" si="8"/>
        <v>0.0049096421272221335</v>
      </c>
      <c r="O23" s="73">
        <v>280000</v>
      </c>
      <c r="P23" s="71">
        <f t="shared" si="9"/>
        <v>0.0003317352178775066</v>
      </c>
      <c r="Q23" s="57"/>
      <c r="R23" s="62"/>
      <c r="S23" s="57"/>
      <c r="T23" s="62"/>
    </row>
    <row r="24" spans="1:20" s="105" customFormat="1" ht="15" customHeight="1">
      <c r="A24" s="120"/>
      <c r="B24" s="24"/>
      <c r="C24" s="57"/>
      <c r="D24" s="62"/>
      <c r="E24" s="24"/>
      <c r="H24" s="105">
        <v>2008</v>
      </c>
      <c r="I24" s="61">
        <v>0</v>
      </c>
      <c r="J24" s="72">
        <f t="shared" si="6"/>
        <v>0</v>
      </c>
      <c r="K24" s="73">
        <v>80676481</v>
      </c>
      <c r="L24" s="71">
        <f t="shared" si="7"/>
        <v>0.09746231703638755</v>
      </c>
      <c r="M24" s="73">
        <v>20672853</v>
      </c>
      <c r="N24" s="71">
        <f t="shared" si="8"/>
        <v>0.02497412043954465</v>
      </c>
      <c r="O24" s="73">
        <v>302151</v>
      </c>
      <c r="P24" s="71">
        <f t="shared" si="9"/>
        <v>0.00036501761343385236</v>
      </c>
      <c r="Q24" s="57"/>
      <c r="R24" s="62"/>
      <c r="S24" s="57"/>
      <c r="T24" s="62"/>
    </row>
    <row r="25" spans="1:20" s="105" customFormat="1" ht="15" customHeight="1">
      <c r="A25" s="120"/>
      <c r="B25" s="24"/>
      <c r="C25" s="57"/>
      <c r="D25" s="62"/>
      <c r="E25" s="24"/>
      <c r="H25" s="105">
        <v>2009</v>
      </c>
      <c r="I25" s="61">
        <v>0</v>
      </c>
      <c r="J25" s="72">
        <f t="shared" si="6"/>
        <v>0</v>
      </c>
      <c r="K25" s="73">
        <v>79391109</v>
      </c>
      <c r="L25" s="71">
        <f t="shared" si="7"/>
        <v>0.08960752037839159</v>
      </c>
      <c r="M25" s="73">
        <v>0</v>
      </c>
      <c r="N25" s="71">
        <f t="shared" si="8"/>
        <v>0</v>
      </c>
      <c r="O25" s="73">
        <v>284800</v>
      </c>
      <c r="P25" s="71">
        <f t="shared" si="9"/>
        <v>0.00032144936788533745</v>
      </c>
      <c r="Q25" s="57"/>
      <c r="R25" s="62"/>
      <c r="S25" s="57"/>
      <c r="T25" s="62"/>
    </row>
    <row r="26" spans="1:20" s="105" customFormat="1" ht="15" customHeight="1">
      <c r="A26" s="120"/>
      <c r="B26" s="24"/>
      <c r="C26" s="57"/>
      <c r="D26" s="62"/>
      <c r="E26" s="24"/>
      <c r="H26" s="105">
        <v>2010</v>
      </c>
      <c r="I26" s="61">
        <v>0</v>
      </c>
      <c r="J26" s="72">
        <f t="shared" si="6"/>
        <v>0</v>
      </c>
      <c r="K26" s="73">
        <v>86551000</v>
      </c>
      <c r="L26" s="71">
        <f t="shared" si="7"/>
        <v>0.09332016479363597</v>
      </c>
      <c r="M26" s="73">
        <v>2000</v>
      </c>
      <c r="N26" s="71">
        <f t="shared" si="8"/>
        <v>2.1564202561180336E-06</v>
      </c>
      <c r="O26" s="73">
        <v>373000</v>
      </c>
      <c r="P26" s="71">
        <f t="shared" si="9"/>
        <v>0.0004021723777660133</v>
      </c>
      <c r="Q26" s="57"/>
      <c r="R26" s="62"/>
      <c r="S26" s="57"/>
      <c r="T26" s="62"/>
    </row>
    <row r="27" s="105" customFormat="1" ht="15" customHeight="1">
      <c r="A27" s="153"/>
    </row>
    <row r="28" spans="1:16" s="105" customFormat="1" ht="18" thickBot="1">
      <c r="A28" s="50"/>
      <c r="B28" s="165" t="s">
        <v>12</v>
      </c>
      <c r="C28" s="3"/>
      <c r="D28" s="3"/>
      <c r="E28" s="3"/>
      <c r="F28" s="3"/>
      <c r="G28" s="3"/>
      <c r="H28" s="3"/>
      <c r="I28" s="5"/>
      <c r="J28" s="5"/>
      <c r="K28" s="5"/>
      <c r="L28" s="5"/>
      <c r="M28" s="5"/>
      <c r="N28" s="5"/>
      <c r="O28" s="8"/>
      <c r="P28" s="28"/>
    </row>
    <row r="29" spans="1:16" s="105" customFormat="1" ht="15" customHeight="1" thickBot="1" thickTop="1">
      <c r="A29" s="51"/>
      <c r="B29" s="91"/>
      <c r="C29" s="9" t="s">
        <v>13</v>
      </c>
      <c r="D29" s="11" t="s">
        <v>2</v>
      </c>
      <c r="E29" s="10" t="s">
        <v>14</v>
      </c>
      <c r="F29" s="11" t="s">
        <v>2</v>
      </c>
      <c r="G29" s="10" t="s">
        <v>15</v>
      </c>
      <c r="H29" s="11" t="s">
        <v>2</v>
      </c>
      <c r="I29" s="10" t="s">
        <v>16</v>
      </c>
      <c r="J29" s="11" t="s">
        <v>2</v>
      </c>
      <c r="K29" s="55" t="s">
        <v>17</v>
      </c>
      <c r="L29" s="11" t="s">
        <v>2</v>
      </c>
      <c r="M29" s="55" t="s">
        <v>18</v>
      </c>
      <c r="N29" s="11" t="s">
        <v>2</v>
      </c>
      <c r="O29" s="102" t="s">
        <v>78</v>
      </c>
      <c r="P29" s="11" t="s">
        <v>2</v>
      </c>
    </row>
    <row r="30" spans="1:16" s="105" customFormat="1" ht="15" customHeight="1" thickTop="1">
      <c r="A30" s="164" t="s">
        <v>9</v>
      </c>
      <c r="B30" s="24">
        <v>647181924</v>
      </c>
      <c r="C30" s="22">
        <v>15407798</v>
      </c>
      <c r="D30" s="71">
        <f aca="true" t="shared" si="10" ref="D30:D39">C30/B30</f>
        <v>0.023807522164355135</v>
      </c>
      <c r="E30" s="24">
        <v>379065358</v>
      </c>
      <c r="F30" s="60">
        <f aca="true" t="shared" si="11" ref="F30:F39">E30/B30</f>
        <v>0.5857168501510868</v>
      </c>
      <c r="G30" s="24">
        <v>183485231</v>
      </c>
      <c r="H30" s="60">
        <f aca="true" t="shared" si="12" ref="H30:H39">G30/B30</f>
        <v>0.28351414678880926</v>
      </c>
      <c r="I30" s="24">
        <v>26329100</v>
      </c>
      <c r="J30" s="71">
        <f aca="true" t="shared" si="13" ref="J30:J39">I30/B30</f>
        <v>0.0406826875467554</v>
      </c>
      <c r="K30" s="24">
        <v>7196151</v>
      </c>
      <c r="L30" s="71">
        <f aca="true" t="shared" si="14" ref="L30:L39">K30/B30</f>
        <v>0.011119208885691931</v>
      </c>
      <c r="M30" s="24">
        <v>1824759</v>
      </c>
      <c r="N30" s="71">
        <f aca="true" t="shared" si="15" ref="N30:N39">M30/B30</f>
        <v>0.0028195456831084176</v>
      </c>
      <c r="O30" s="24"/>
      <c r="P30" s="71">
        <f>O30/B30</f>
        <v>0</v>
      </c>
    </row>
    <row r="31" spans="1:16" s="105" customFormat="1" ht="15" customHeight="1">
      <c r="A31" s="149" t="s">
        <v>10</v>
      </c>
      <c r="B31" s="73">
        <v>693254580</v>
      </c>
      <c r="C31" s="88">
        <v>17753299</v>
      </c>
      <c r="D31" s="71">
        <f t="shared" si="10"/>
        <v>0.02560862850700532</v>
      </c>
      <c r="E31" s="73">
        <v>405146767</v>
      </c>
      <c r="F31" s="60">
        <f t="shared" si="11"/>
        <v>0.5844126799710433</v>
      </c>
      <c r="G31" s="73">
        <v>231910900</v>
      </c>
      <c r="H31" s="60">
        <f t="shared" si="12"/>
        <v>0.3345248725222991</v>
      </c>
      <c r="I31" s="73">
        <v>26787399</v>
      </c>
      <c r="J31" s="71">
        <f t="shared" si="13"/>
        <v>0.038640060625347764</v>
      </c>
      <c r="K31" s="73">
        <v>6687258</v>
      </c>
      <c r="L31" s="71">
        <f t="shared" si="14"/>
        <v>0.009646179329965624</v>
      </c>
      <c r="M31" s="73">
        <v>1441590</v>
      </c>
      <c r="N31" s="71">
        <f t="shared" si="15"/>
        <v>0.0020794525439702108</v>
      </c>
      <c r="O31" s="73"/>
      <c r="P31" s="71">
        <f aca="true" t="shared" si="16" ref="P31:P39">O31/B31</f>
        <v>0</v>
      </c>
    </row>
    <row r="32" spans="1:16" s="105" customFormat="1" ht="15" customHeight="1">
      <c r="A32" s="149" t="s">
        <v>11</v>
      </c>
      <c r="B32" s="73">
        <v>787050732</v>
      </c>
      <c r="C32" s="88">
        <v>16613818</v>
      </c>
      <c r="D32" s="71">
        <f t="shared" si="10"/>
        <v>0.021108954384404282</v>
      </c>
      <c r="E32" s="73">
        <v>495604904</v>
      </c>
      <c r="F32" s="60">
        <f t="shared" si="11"/>
        <v>0.6296988032024344</v>
      </c>
      <c r="G32" s="73">
        <v>228860821</v>
      </c>
      <c r="H32" s="80">
        <f t="shared" si="12"/>
        <v>0.29078280686993885</v>
      </c>
      <c r="I32" s="81">
        <v>31694342</v>
      </c>
      <c r="J32" s="71">
        <f t="shared" si="13"/>
        <v>0.04026975735027968</v>
      </c>
      <c r="K32" s="73">
        <v>11728864</v>
      </c>
      <c r="L32" s="71">
        <f t="shared" si="14"/>
        <v>0.014902297301973667</v>
      </c>
      <c r="M32" s="73">
        <v>1878877</v>
      </c>
      <c r="N32" s="71">
        <f t="shared" si="15"/>
        <v>0.0023872374722599204</v>
      </c>
      <c r="O32" s="73"/>
      <c r="P32" s="71">
        <f t="shared" si="16"/>
        <v>0</v>
      </c>
    </row>
    <row r="33" spans="1:16" s="105" customFormat="1" ht="15" customHeight="1">
      <c r="A33" s="149" t="s">
        <v>41</v>
      </c>
      <c r="B33" s="73">
        <v>686590096</v>
      </c>
      <c r="C33" s="88">
        <v>14911481</v>
      </c>
      <c r="D33" s="71">
        <f t="shared" si="10"/>
        <v>0.021718170837116184</v>
      </c>
      <c r="E33" s="73">
        <v>465116752</v>
      </c>
      <c r="F33" s="80">
        <f t="shared" si="11"/>
        <v>0.6774300338873516</v>
      </c>
      <c r="G33" s="81">
        <v>150500319</v>
      </c>
      <c r="H33" s="80">
        <f t="shared" si="12"/>
        <v>0.21919966494826923</v>
      </c>
      <c r="I33" s="81">
        <v>37071326</v>
      </c>
      <c r="J33" s="71">
        <f t="shared" si="13"/>
        <v>0.05399338880064474</v>
      </c>
      <c r="K33" s="73">
        <v>11003617</v>
      </c>
      <c r="L33" s="71">
        <f t="shared" si="14"/>
        <v>0.016026472074249086</v>
      </c>
      <c r="M33" s="73">
        <v>2210445</v>
      </c>
      <c r="N33" s="71">
        <f t="shared" si="15"/>
        <v>0.0032194536636601877</v>
      </c>
      <c r="O33" s="73"/>
      <c r="P33" s="71">
        <f t="shared" si="16"/>
        <v>0</v>
      </c>
    </row>
    <row r="34" spans="1:16" s="105" customFormat="1" ht="15" customHeight="1">
      <c r="A34" s="149" t="s">
        <v>45</v>
      </c>
      <c r="B34" s="73">
        <v>743337566</v>
      </c>
      <c r="C34" s="88">
        <v>14248502</v>
      </c>
      <c r="D34" s="71">
        <f t="shared" si="10"/>
        <v>0.019168279193359103</v>
      </c>
      <c r="E34" s="73">
        <v>491917560</v>
      </c>
      <c r="F34" s="80">
        <f t="shared" si="11"/>
        <v>0.6617687340182132</v>
      </c>
      <c r="G34" s="81">
        <v>175481871</v>
      </c>
      <c r="H34" s="80">
        <f t="shared" si="12"/>
        <v>0.2360729216798388</v>
      </c>
      <c r="I34" s="81">
        <v>43190461</v>
      </c>
      <c r="J34" s="71">
        <f t="shared" si="13"/>
        <v>0.0581034283420031</v>
      </c>
      <c r="K34" s="73">
        <v>12078505</v>
      </c>
      <c r="L34" s="71">
        <f t="shared" si="14"/>
        <v>0.01624901734079722</v>
      </c>
      <c r="M34" s="73">
        <v>1584921</v>
      </c>
      <c r="N34" s="71">
        <f t="shared" si="15"/>
        <v>0.0021321685765575854</v>
      </c>
      <c r="O34" s="73"/>
      <c r="P34" s="71">
        <f t="shared" si="16"/>
        <v>0</v>
      </c>
    </row>
    <row r="35" spans="1:16" s="105" customFormat="1" ht="15" customHeight="1">
      <c r="A35" s="149" t="s">
        <v>48</v>
      </c>
      <c r="B35" s="73">
        <f>C35+E35+G35+I35+K35+M35+O35+G48+I48+K48+M48+O48</f>
        <v>839858435</v>
      </c>
      <c r="C35" s="88">
        <v>14669697</v>
      </c>
      <c r="D35" s="71">
        <f t="shared" si="10"/>
        <v>0.01746686868722108</v>
      </c>
      <c r="E35" s="73">
        <v>529125124</v>
      </c>
      <c r="F35" s="80">
        <f t="shared" si="11"/>
        <v>0.6300170385262607</v>
      </c>
      <c r="G35" s="81">
        <v>181974206</v>
      </c>
      <c r="H35" s="80">
        <f t="shared" si="12"/>
        <v>0.21667247528448053</v>
      </c>
      <c r="I35" s="81">
        <v>41550079</v>
      </c>
      <c r="J35" s="71">
        <f t="shared" si="13"/>
        <v>0.0494727173871868</v>
      </c>
      <c r="K35" s="73">
        <v>38318778</v>
      </c>
      <c r="L35" s="71">
        <f t="shared" si="14"/>
        <v>0.04562528207506781</v>
      </c>
      <c r="M35" s="73">
        <v>2188417</v>
      </c>
      <c r="N35" s="71">
        <f t="shared" si="15"/>
        <v>0.0026056974709077014</v>
      </c>
      <c r="O35" s="73"/>
      <c r="P35" s="71">
        <f t="shared" si="16"/>
        <v>0</v>
      </c>
    </row>
    <row r="36" spans="1:16" s="105" customFormat="1" ht="15" customHeight="1">
      <c r="A36" s="149" t="s">
        <v>59</v>
      </c>
      <c r="B36" s="73">
        <f>C36+E36+G36+I36+K36+M36+O36+G49+I49+K49+M49+O49</f>
        <v>823373799</v>
      </c>
      <c r="C36" s="88">
        <v>38797020</v>
      </c>
      <c r="D36" s="71">
        <f t="shared" si="10"/>
        <v>0.047119570779540924</v>
      </c>
      <c r="E36" s="73">
        <v>528431810</v>
      </c>
      <c r="F36" s="80">
        <f t="shared" si="11"/>
        <v>0.641788469151907</v>
      </c>
      <c r="G36" s="81">
        <v>147846092</v>
      </c>
      <c r="H36" s="80">
        <f t="shared" si="12"/>
        <v>0.17956132704193567</v>
      </c>
      <c r="I36" s="81">
        <v>37565170</v>
      </c>
      <c r="J36" s="71">
        <f t="shared" si="13"/>
        <v>0.04562347022169453</v>
      </c>
      <c r="K36" s="73">
        <v>67407867</v>
      </c>
      <c r="L36" s="71">
        <f t="shared" si="14"/>
        <v>0.0818678795485937</v>
      </c>
      <c r="M36" s="73">
        <v>3151657</v>
      </c>
      <c r="N36" s="71">
        <f t="shared" si="15"/>
        <v>0.0038277353540126435</v>
      </c>
      <c r="O36" s="73"/>
      <c r="P36" s="71">
        <f t="shared" si="16"/>
        <v>0</v>
      </c>
    </row>
    <row r="37" spans="1:16" s="105" customFormat="1" ht="15" customHeight="1">
      <c r="A37" s="149" t="s">
        <v>57</v>
      </c>
      <c r="B37" s="73">
        <f>C37+E37+G37+I37+K37+M37+O37+G50+I50+K50+M50+O50</f>
        <v>828351889</v>
      </c>
      <c r="C37" s="88">
        <v>34100106</v>
      </c>
      <c r="D37" s="71">
        <f t="shared" si="10"/>
        <v>0.04116620780712676</v>
      </c>
      <c r="E37" s="73">
        <v>537725838</v>
      </c>
      <c r="F37" s="80">
        <f t="shared" si="11"/>
        <v>0.6491514598332738</v>
      </c>
      <c r="G37" s="81">
        <v>30045033</v>
      </c>
      <c r="H37" s="80">
        <f t="shared" si="12"/>
        <v>0.03627085710671929</v>
      </c>
      <c r="I37" s="81">
        <v>33520697</v>
      </c>
      <c r="J37" s="71">
        <f t="shared" si="13"/>
        <v>0.04046673574978713</v>
      </c>
      <c r="K37" s="73">
        <v>71983712</v>
      </c>
      <c r="L37" s="71">
        <f t="shared" si="14"/>
        <v>0.08689991893046797</v>
      </c>
      <c r="M37" s="73">
        <v>4380594</v>
      </c>
      <c r="N37" s="71">
        <f t="shared" si="15"/>
        <v>0.0052883249959003835</v>
      </c>
      <c r="O37" s="73">
        <v>147238</v>
      </c>
      <c r="P37" s="71">
        <f t="shared" si="16"/>
        <v>0.00017774813090333885</v>
      </c>
    </row>
    <row r="38" spans="1:16" s="105" customFormat="1" ht="15" customHeight="1">
      <c r="A38" s="149" t="s">
        <v>80</v>
      </c>
      <c r="B38" s="73">
        <f>C38+E38+G38+I38+K38+M38+O38+G51+I51+K51+M51+O51</f>
        <v>828981540</v>
      </c>
      <c r="C38" s="88">
        <v>29229193</v>
      </c>
      <c r="D38" s="71">
        <f t="shared" si="10"/>
        <v>0.03525916029444998</v>
      </c>
      <c r="E38" s="73">
        <v>588148965</v>
      </c>
      <c r="F38" s="80">
        <f t="shared" si="11"/>
        <v>0.7094837901939288</v>
      </c>
      <c r="G38" s="81">
        <v>12914405</v>
      </c>
      <c r="H38" s="80">
        <f t="shared" si="12"/>
        <v>0.015578640026169944</v>
      </c>
      <c r="I38" s="81">
        <v>33100942</v>
      </c>
      <c r="J38" s="71">
        <f t="shared" si="13"/>
        <v>0.039929649096890625</v>
      </c>
      <c r="K38" s="73">
        <v>76817741</v>
      </c>
      <c r="L38" s="71">
        <f t="shared" si="14"/>
        <v>0.09266520096454742</v>
      </c>
      <c r="M38" s="73">
        <v>4556090</v>
      </c>
      <c r="N38" s="71">
        <f t="shared" si="15"/>
        <v>0.005496008994361925</v>
      </c>
      <c r="O38" s="73">
        <v>236366</v>
      </c>
      <c r="P38" s="71">
        <f t="shared" si="16"/>
        <v>0.0002851281827095933</v>
      </c>
    </row>
    <row r="39" spans="1:16" s="105" customFormat="1" ht="15" customHeight="1">
      <c r="A39" s="149" t="s">
        <v>79</v>
      </c>
      <c r="B39" s="73">
        <f>C39+E39+G39+I39+K39+M39+O39+G52+I52+K52+M52+O52+Q52</f>
        <v>927463000</v>
      </c>
      <c r="C39" s="88">
        <v>30998000</v>
      </c>
      <c r="D39" s="71">
        <f t="shared" si="10"/>
        <v>0.03342235754957341</v>
      </c>
      <c r="E39" s="73">
        <v>672844000</v>
      </c>
      <c r="F39" s="80">
        <f t="shared" si="11"/>
        <v>0.7254672154037412</v>
      </c>
      <c r="G39" s="81">
        <v>1610000</v>
      </c>
      <c r="H39" s="80">
        <f t="shared" si="12"/>
        <v>0.0017359183061750171</v>
      </c>
      <c r="I39" s="81">
        <v>34200000</v>
      </c>
      <c r="J39" s="71">
        <f t="shared" si="13"/>
        <v>0.03687478637961838</v>
      </c>
      <c r="K39" s="73">
        <v>90921000</v>
      </c>
      <c r="L39" s="71">
        <f t="shared" si="14"/>
        <v>0.09803194305325387</v>
      </c>
      <c r="M39" s="73">
        <v>9346000</v>
      </c>
      <c r="N39" s="71">
        <f t="shared" si="15"/>
        <v>0.010076951856839572</v>
      </c>
      <c r="O39" s="73">
        <v>200000</v>
      </c>
      <c r="P39" s="71">
        <f t="shared" si="16"/>
        <v>0.0002156420256118034</v>
      </c>
    </row>
    <row r="40" spans="9:14" s="105" customFormat="1" ht="15" customHeight="1">
      <c r="I40" s="44"/>
      <c r="J40" s="44"/>
      <c r="K40" s="44"/>
      <c r="L40" s="44"/>
      <c r="M40" s="44"/>
      <c r="N40" s="151"/>
    </row>
    <row r="41" spans="6:18" s="105" customFormat="1" ht="15" customHeight="1" thickBot="1">
      <c r="F41" s="142"/>
      <c r="G41" s="5"/>
      <c r="H41" s="5"/>
      <c r="I41" s="5"/>
      <c r="J41" s="5"/>
      <c r="K41" s="5"/>
      <c r="L41" s="5"/>
      <c r="M41" s="5"/>
      <c r="N41" s="5"/>
      <c r="O41" s="8"/>
      <c r="P41" s="5"/>
      <c r="Q41" s="8"/>
      <c r="R41" s="28"/>
    </row>
    <row r="42" spans="1:18" s="105" customFormat="1" ht="15" customHeight="1" thickBot="1" thickTop="1">
      <c r="A42" s="65" t="s">
        <v>20</v>
      </c>
      <c r="B42" s="79"/>
      <c r="C42" s="65" t="s">
        <v>28</v>
      </c>
      <c r="E42" s="65" t="s">
        <v>27</v>
      </c>
      <c r="G42" s="96" t="s">
        <v>77</v>
      </c>
      <c r="H42" s="16" t="s">
        <v>2</v>
      </c>
      <c r="I42" s="11" t="s">
        <v>34</v>
      </c>
      <c r="J42" s="16" t="s">
        <v>2</v>
      </c>
      <c r="K42" s="11" t="s">
        <v>19</v>
      </c>
      <c r="L42" s="16" t="s">
        <v>2</v>
      </c>
      <c r="M42" s="11" t="s">
        <v>26</v>
      </c>
      <c r="N42" s="16" t="s">
        <v>2</v>
      </c>
      <c r="O42" s="11" t="s">
        <v>32</v>
      </c>
      <c r="P42" s="16" t="s">
        <v>2</v>
      </c>
      <c r="Q42" s="11" t="s">
        <v>30</v>
      </c>
      <c r="R42" s="16" t="s">
        <v>2</v>
      </c>
    </row>
    <row r="43" spans="1:18" s="105" customFormat="1" ht="15" customHeight="1" thickTop="1">
      <c r="A43" s="65" t="s">
        <v>23</v>
      </c>
      <c r="B43" s="103">
        <f aca="true" t="shared" si="17" ref="B43:B52">B4-B30</f>
        <v>72307</v>
      </c>
      <c r="C43" s="71">
        <f aca="true" t="shared" si="18" ref="C43:C52">B43/B30</f>
        <v>0.00011172592638727653</v>
      </c>
      <c r="D43" s="105">
        <v>2001</v>
      </c>
      <c r="E43" s="61">
        <v>15992533</v>
      </c>
      <c r="F43" s="105">
        <v>2001</v>
      </c>
      <c r="G43" s="83"/>
      <c r="H43" s="74"/>
      <c r="I43" s="83">
        <v>0</v>
      </c>
      <c r="J43" s="74">
        <f aca="true" t="shared" si="19" ref="J43:J52">I43/B30</f>
        <v>0</v>
      </c>
      <c r="K43" s="83">
        <v>0</v>
      </c>
      <c r="L43" s="74">
        <f aca="true" t="shared" si="20" ref="L43:L52">K43/B30</f>
        <v>0</v>
      </c>
      <c r="M43" s="84">
        <v>13873531</v>
      </c>
      <c r="N43" s="71">
        <f aca="true" t="shared" si="21" ref="N43:N52">M43/B30</f>
        <v>0.021436833269774698</v>
      </c>
      <c r="O43" s="84"/>
      <c r="P43" s="71">
        <f aca="true" t="shared" si="22" ref="P43:P52">O43/B30</f>
        <v>0</v>
      </c>
      <c r="Q43" s="84"/>
      <c r="R43" s="71">
        <f>Q43/B30</f>
        <v>0</v>
      </c>
    </row>
    <row r="44" spans="1:18" s="105" customFormat="1" ht="15" customHeight="1">
      <c r="A44" s="65" t="s">
        <v>21</v>
      </c>
      <c r="B44" s="103">
        <f t="shared" si="17"/>
        <v>0</v>
      </c>
      <c r="C44" s="71">
        <f t="shared" si="18"/>
        <v>0</v>
      </c>
      <c r="D44" s="105">
        <v>2002</v>
      </c>
      <c r="E44" s="61">
        <v>0</v>
      </c>
      <c r="F44" s="105">
        <v>2002</v>
      </c>
      <c r="G44" s="81"/>
      <c r="H44" s="74"/>
      <c r="I44" s="81">
        <v>0</v>
      </c>
      <c r="J44" s="74">
        <f t="shared" si="19"/>
        <v>0</v>
      </c>
      <c r="K44" s="81">
        <v>0</v>
      </c>
      <c r="L44" s="74">
        <f t="shared" si="20"/>
        <v>0</v>
      </c>
      <c r="M44" s="61">
        <v>3444079</v>
      </c>
      <c r="N44" s="71">
        <f t="shared" si="21"/>
        <v>0.004967985930940406</v>
      </c>
      <c r="O44" s="61"/>
      <c r="P44" s="71">
        <f t="shared" si="22"/>
        <v>0</v>
      </c>
      <c r="Q44" s="61"/>
      <c r="R44" s="71">
        <f aca="true" t="shared" si="23" ref="R44:R52">Q44/B31</f>
        <v>0</v>
      </c>
    </row>
    <row r="45" spans="1:18" s="105" customFormat="1" ht="15" customHeight="1">
      <c r="A45" s="65" t="s">
        <v>22</v>
      </c>
      <c r="B45" s="103">
        <f t="shared" si="17"/>
        <v>29919726</v>
      </c>
      <c r="C45" s="71">
        <f t="shared" si="18"/>
        <v>0.03801499037294587</v>
      </c>
      <c r="D45" s="105">
        <v>2003</v>
      </c>
      <c r="E45" s="61">
        <v>0</v>
      </c>
      <c r="F45" s="105">
        <v>2003</v>
      </c>
      <c r="G45" s="81"/>
      <c r="H45" s="74"/>
      <c r="I45" s="81">
        <v>0</v>
      </c>
      <c r="J45" s="74">
        <f t="shared" si="19"/>
        <v>0</v>
      </c>
      <c r="K45" s="81">
        <v>0</v>
      </c>
      <c r="L45" s="74">
        <f t="shared" si="20"/>
        <v>0</v>
      </c>
      <c r="M45" s="61">
        <v>672106</v>
      </c>
      <c r="N45" s="71">
        <f t="shared" si="21"/>
        <v>0.0008539551170889452</v>
      </c>
      <c r="O45" s="61"/>
      <c r="P45" s="71">
        <f t="shared" si="22"/>
        <v>0</v>
      </c>
      <c r="Q45" s="61"/>
      <c r="R45" s="71">
        <f t="shared" si="23"/>
        <v>0</v>
      </c>
    </row>
    <row r="46" spans="1:18" s="105" customFormat="1" ht="15" customHeight="1">
      <c r="A46" s="65" t="s">
        <v>29</v>
      </c>
      <c r="B46" s="103">
        <f t="shared" si="17"/>
        <v>28254902</v>
      </c>
      <c r="C46" s="71">
        <f t="shared" si="18"/>
        <v>0.04115250447772262</v>
      </c>
      <c r="D46" s="105">
        <v>2004</v>
      </c>
      <c r="E46" s="61">
        <v>5000000</v>
      </c>
      <c r="F46" s="105">
        <v>2004</v>
      </c>
      <c r="G46" s="81"/>
      <c r="H46" s="74"/>
      <c r="I46" s="81">
        <v>0</v>
      </c>
      <c r="J46" s="74">
        <f t="shared" si="19"/>
        <v>0</v>
      </c>
      <c r="K46" s="81">
        <v>0</v>
      </c>
      <c r="L46" s="74">
        <f t="shared" si="20"/>
        <v>0</v>
      </c>
      <c r="M46" s="61">
        <v>776156</v>
      </c>
      <c r="N46" s="71">
        <f t="shared" si="21"/>
        <v>0.0011304503291291285</v>
      </c>
      <c r="O46" s="61"/>
      <c r="P46" s="71">
        <f t="shared" si="22"/>
        <v>0</v>
      </c>
      <c r="Q46" s="61"/>
      <c r="R46" s="71">
        <f t="shared" si="23"/>
        <v>0</v>
      </c>
    </row>
    <row r="47" spans="1:18" s="105" customFormat="1" ht="15" customHeight="1">
      <c r="A47" s="65" t="s">
        <v>42</v>
      </c>
      <c r="B47" s="103">
        <f t="shared" si="17"/>
        <v>15750785</v>
      </c>
      <c r="C47" s="71">
        <f t="shared" si="18"/>
        <v>0.021189276205637105</v>
      </c>
      <c r="D47" s="105">
        <v>2005</v>
      </c>
      <c r="E47" s="61">
        <v>5000000</v>
      </c>
      <c r="F47" s="105">
        <v>2005</v>
      </c>
      <c r="G47" s="81"/>
      <c r="H47" s="74"/>
      <c r="I47" s="81">
        <v>0</v>
      </c>
      <c r="J47" s="74">
        <f t="shared" si="19"/>
        <v>0</v>
      </c>
      <c r="K47" s="81">
        <v>0</v>
      </c>
      <c r="L47" s="74">
        <f t="shared" si="20"/>
        <v>0</v>
      </c>
      <c r="M47" s="61">
        <v>4835746</v>
      </c>
      <c r="N47" s="71">
        <f t="shared" si="21"/>
        <v>0.006505450849230994</v>
      </c>
      <c r="O47" s="61"/>
      <c r="P47" s="71">
        <f t="shared" si="22"/>
        <v>0</v>
      </c>
      <c r="Q47" s="61"/>
      <c r="R47" s="71">
        <f t="shared" si="23"/>
        <v>0</v>
      </c>
    </row>
    <row r="48" spans="1:18" ht="15" customHeight="1">
      <c r="A48" s="65" t="s">
        <v>46</v>
      </c>
      <c r="B48" s="103">
        <f t="shared" si="17"/>
        <v>6603504</v>
      </c>
      <c r="C48" s="71">
        <f t="shared" si="18"/>
        <v>0.007862639374456006</v>
      </c>
      <c r="D48" s="105">
        <v>2006</v>
      </c>
      <c r="E48" s="17">
        <v>0</v>
      </c>
      <c r="F48" s="105">
        <v>2006</v>
      </c>
      <c r="G48" s="14"/>
      <c r="H48" s="74"/>
      <c r="I48" s="14">
        <v>0</v>
      </c>
      <c r="J48" s="74">
        <f t="shared" si="19"/>
        <v>0</v>
      </c>
      <c r="K48" s="14">
        <v>0</v>
      </c>
      <c r="L48" s="74">
        <f t="shared" si="20"/>
        <v>0</v>
      </c>
      <c r="M48" s="17">
        <v>32032134</v>
      </c>
      <c r="N48" s="71">
        <f t="shared" si="21"/>
        <v>0.0381399205688754</v>
      </c>
      <c r="O48" s="17">
        <v>0</v>
      </c>
      <c r="P48" s="71">
        <f t="shared" si="22"/>
        <v>0</v>
      </c>
      <c r="Q48" s="17"/>
      <c r="R48" s="71">
        <f t="shared" si="23"/>
        <v>0</v>
      </c>
    </row>
    <row r="49" spans="1:18" ht="15" customHeight="1">
      <c r="A49" s="65" t="s">
        <v>49</v>
      </c>
      <c r="B49" s="103">
        <f t="shared" si="17"/>
        <v>20672853</v>
      </c>
      <c r="C49" s="71">
        <f t="shared" si="18"/>
        <v>0.02510749434231147</v>
      </c>
      <c r="D49" s="105">
        <v>2007</v>
      </c>
      <c r="E49" s="17">
        <v>0</v>
      </c>
      <c r="F49" s="105">
        <v>2007</v>
      </c>
      <c r="G49" s="14"/>
      <c r="H49" s="74"/>
      <c r="I49" s="14">
        <v>0</v>
      </c>
      <c r="J49" s="74">
        <f t="shared" si="19"/>
        <v>0</v>
      </c>
      <c r="K49" s="14">
        <v>0</v>
      </c>
      <c r="L49" s="74">
        <f t="shared" si="20"/>
        <v>0</v>
      </c>
      <c r="M49" s="17">
        <v>174183</v>
      </c>
      <c r="N49" s="71">
        <f t="shared" si="21"/>
        <v>0.00021154790231550711</v>
      </c>
      <c r="O49" s="17">
        <v>0</v>
      </c>
      <c r="P49" s="71">
        <f t="shared" si="22"/>
        <v>0</v>
      </c>
      <c r="Q49" s="17">
        <v>0</v>
      </c>
      <c r="R49" s="71">
        <f t="shared" si="23"/>
        <v>0</v>
      </c>
    </row>
    <row r="50" spans="1:18" ht="15" customHeight="1">
      <c r="A50" s="65" t="s">
        <v>51</v>
      </c>
      <c r="B50" s="103">
        <f t="shared" si="17"/>
        <v>-580875</v>
      </c>
      <c r="C50" s="71">
        <f t="shared" si="18"/>
        <v>-0.0007012418366079201</v>
      </c>
      <c r="D50" s="105">
        <v>2008</v>
      </c>
      <c r="E50" s="17">
        <v>0</v>
      </c>
      <c r="F50" s="105">
        <v>2008</v>
      </c>
      <c r="G50" s="14">
        <v>109348743</v>
      </c>
      <c r="H50" s="74">
        <f>G50/B37</f>
        <v>0.13200759780002144</v>
      </c>
      <c r="I50" s="14">
        <v>0</v>
      </c>
      <c r="J50" s="74">
        <f t="shared" si="19"/>
        <v>0</v>
      </c>
      <c r="K50" s="14">
        <v>0</v>
      </c>
      <c r="L50" s="74">
        <f t="shared" si="20"/>
        <v>0</v>
      </c>
      <c r="M50" s="17">
        <v>7099928</v>
      </c>
      <c r="N50" s="71">
        <f t="shared" si="21"/>
        <v>0.008571149645799867</v>
      </c>
      <c r="O50" s="17">
        <v>0</v>
      </c>
      <c r="P50" s="71">
        <f t="shared" si="22"/>
        <v>0</v>
      </c>
      <c r="Q50" s="17">
        <v>0</v>
      </c>
      <c r="R50" s="71">
        <f t="shared" si="23"/>
        <v>0</v>
      </c>
    </row>
    <row r="51" spans="1:18" ht="15" customHeight="1">
      <c r="A51" s="65" t="s">
        <v>58</v>
      </c>
      <c r="B51" s="103">
        <f t="shared" si="17"/>
        <v>57005581</v>
      </c>
      <c r="C51" s="71">
        <f t="shared" si="18"/>
        <v>0.06876580267396545</v>
      </c>
      <c r="D51" s="105">
        <v>2009</v>
      </c>
      <c r="E51" s="17">
        <v>0</v>
      </c>
      <c r="F51" s="105">
        <v>2009</v>
      </c>
      <c r="G51" s="14">
        <v>83128154</v>
      </c>
      <c r="H51" s="74">
        <f>G51/B38</f>
        <v>0.10027744888022476</v>
      </c>
      <c r="I51" s="14">
        <v>0</v>
      </c>
      <c r="J51" s="74">
        <f t="shared" si="19"/>
        <v>0</v>
      </c>
      <c r="K51" s="14">
        <v>0</v>
      </c>
      <c r="L51" s="74">
        <f t="shared" si="20"/>
        <v>0</v>
      </c>
      <c r="M51" s="17">
        <v>268809</v>
      </c>
      <c r="N51" s="71">
        <f t="shared" si="21"/>
        <v>0.000324264156714515</v>
      </c>
      <c r="O51" s="17">
        <v>580875</v>
      </c>
      <c r="P51" s="71">
        <f t="shared" si="22"/>
        <v>0.0007007092100024326</v>
      </c>
      <c r="Q51" s="17">
        <v>0</v>
      </c>
      <c r="R51" s="71">
        <f t="shared" si="23"/>
        <v>0</v>
      </c>
    </row>
    <row r="52" spans="1:18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17">
        <v>0</v>
      </c>
      <c r="F52" s="105">
        <v>2010</v>
      </c>
      <c r="G52" s="14">
        <v>68120000</v>
      </c>
      <c r="H52" s="74">
        <f>G52/B39</f>
        <v>0.07344767392338024</v>
      </c>
      <c r="I52" s="14">
        <v>18818000</v>
      </c>
      <c r="J52" s="74">
        <f t="shared" si="19"/>
        <v>0.02028975818981458</v>
      </c>
      <c r="K52" s="14">
        <v>1000</v>
      </c>
      <c r="L52" s="74">
        <f t="shared" si="20"/>
        <v>1.0782101280590168E-06</v>
      </c>
      <c r="M52" s="17">
        <v>404000</v>
      </c>
      <c r="N52" s="71">
        <f t="shared" si="21"/>
        <v>0.00043559689173584284</v>
      </c>
      <c r="O52" s="17">
        <v>0</v>
      </c>
      <c r="P52" s="71">
        <f t="shared" si="22"/>
        <v>0</v>
      </c>
      <c r="Q52" s="17">
        <v>1000</v>
      </c>
      <c r="R52" s="71">
        <f t="shared" si="23"/>
        <v>1.0782101280590168E-06</v>
      </c>
    </row>
    <row r="53" ht="13.5">
      <c r="E53" s="33"/>
    </row>
  </sheetData>
  <sheetProtection/>
  <printOptions/>
  <pageMargins left="0.76" right="0.2755905511811024" top="0.8267716535433072" bottom="0.5905511811023623" header="0.5118110236220472" footer="0.31496062992125984"/>
  <pageSetup fitToHeight="1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H31">
      <selection activeCell="R52" sqref="R52"/>
    </sheetView>
  </sheetViews>
  <sheetFormatPr defaultColWidth="9.00390625" defaultRowHeight="13.5"/>
  <cols>
    <col min="1" max="1" width="17.25390625" style="0" customWidth="1"/>
    <col min="2" max="3" width="13.625" style="0" customWidth="1"/>
    <col min="4" max="4" width="7.625" style="0" customWidth="1"/>
    <col min="5" max="5" width="13.625" style="0" customWidth="1"/>
    <col min="6" max="6" width="7.625" style="107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107" customWidth="1"/>
    <col min="16" max="16" width="7.625" style="107" customWidth="1"/>
    <col min="17" max="17" width="13.625" style="0" customWidth="1"/>
    <col min="18" max="18" width="7.625" style="0" customWidth="1"/>
    <col min="19" max="19" width="9.25390625" style="0" bestFit="1" customWidth="1"/>
  </cols>
  <sheetData>
    <row r="1" spans="2:7" ht="26.25" customHeight="1">
      <c r="B1" s="121" t="s">
        <v>97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5"/>
      <c r="O2" s="139"/>
      <c r="P2" s="140"/>
    </row>
    <row r="3" spans="1:16" s="56" customFormat="1" ht="15" customHeight="1" thickBot="1" thickTop="1">
      <c r="A3" s="51"/>
      <c r="B3" s="53"/>
      <c r="C3" s="9" t="s">
        <v>1</v>
      </c>
      <c r="D3" s="10" t="s">
        <v>2</v>
      </c>
      <c r="E3" s="11" t="s">
        <v>3</v>
      </c>
      <c r="F3" s="16" t="s">
        <v>2</v>
      </c>
      <c r="G3" s="16" t="s">
        <v>4</v>
      </c>
      <c r="H3" s="16" t="s">
        <v>2</v>
      </c>
      <c r="I3" s="54" t="s">
        <v>5</v>
      </c>
      <c r="J3" s="16" t="s">
        <v>2</v>
      </c>
      <c r="K3" s="16" t="s">
        <v>6</v>
      </c>
      <c r="L3" s="16" t="s">
        <v>2</v>
      </c>
      <c r="M3" s="55" t="s">
        <v>7</v>
      </c>
      <c r="N3" s="11" t="s">
        <v>2</v>
      </c>
      <c r="O3" s="96" t="s">
        <v>52</v>
      </c>
      <c r="P3" s="11" t="s">
        <v>2</v>
      </c>
    </row>
    <row r="4" spans="1:16" s="56" customFormat="1" ht="15" customHeight="1" thickTop="1">
      <c r="A4" s="162" t="s">
        <v>9</v>
      </c>
      <c r="B4" s="24">
        <v>1981125196</v>
      </c>
      <c r="C4" s="22">
        <v>602962656</v>
      </c>
      <c r="D4" s="74">
        <f aca="true" t="shared" si="0" ref="D4:D13">C4/B4</f>
        <v>0.3043536356094075</v>
      </c>
      <c r="E4" s="75">
        <v>9440</v>
      </c>
      <c r="F4" s="80">
        <f aca="true" t="shared" si="1" ref="F4:F13">E4/B4</f>
        <v>4.76496892728429E-06</v>
      </c>
      <c r="G4" s="69">
        <v>653834838</v>
      </c>
      <c r="H4" s="74">
        <f aca="true" t="shared" si="2" ref="H4:H13">G4/B4</f>
        <v>0.33003206426334303</v>
      </c>
      <c r="I4" s="69">
        <v>395183530</v>
      </c>
      <c r="J4" s="71">
        <f aca="true" t="shared" si="3" ref="J4:J13">I4/B4</f>
        <v>0.19947428400683467</v>
      </c>
      <c r="K4" s="24">
        <v>16599836</v>
      </c>
      <c r="L4" s="71">
        <f aca="true" t="shared" si="4" ref="L4:L13">K4/B4</f>
        <v>0.008378993934111774</v>
      </c>
      <c r="M4" s="24">
        <v>22081468</v>
      </c>
      <c r="N4" s="71">
        <f aca="true" t="shared" si="5" ref="N4:N13">M4/B4</f>
        <v>0.011145922551782032</v>
      </c>
      <c r="O4" s="122"/>
      <c r="P4" s="78"/>
    </row>
    <row r="5" spans="1:16" s="56" customFormat="1" ht="15" customHeight="1">
      <c r="A5" s="149" t="s">
        <v>10</v>
      </c>
      <c r="B5" s="13">
        <v>2043102229</v>
      </c>
      <c r="C5" s="88">
        <v>665462217</v>
      </c>
      <c r="D5" s="74">
        <f t="shared" si="0"/>
        <v>0.32571165923778156</v>
      </c>
      <c r="E5" s="18">
        <v>7440</v>
      </c>
      <c r="F5" s="80">
        <f t="shared" si="1"/>
        <v>3.6415211605155562E-06</v>
      </c>
      <c r="G5" s="81">
        <v>699648915</v>
      </c>
      <c r="H5" s="74">
        <f t="shared" si="2"/>
        <v>0.34244439904627016</v>
      </c>
      <c r="I5" s="81">
        <v>371375394</v>
      </c>
      <c r="J5" s="71">
        <f t="shared" si="3"/>
        <v>0.1817703435142207</v>
      </c>
      <c r="K5" s="73">
        <v>12074351</v>
      </c>
      <c r="L5" s="71">
        <f t="shared" si="4"/>
        <v>0.005909812455106475</v>
      </c>
      <c r="M5" s="73">
        <v>21589866</v>
      </c>
      <c r="N5" s="71">
        <f t="shared" si="5"/>
        <v>0.010567198103722494</v>
      </c>
      <c r="O5" s="61"/>
      <c r="P5" s="71"/>
    </row>
    <row r="6" spans="1:16" s="56" customFormat="1" ht="15" customHeight="1">
      <c r="A6" s="149" t="s">
        <v>11</v>
      </c>
      <c r="B6" s="13">
        <v>2122002452</v>
      </c>
      <c r="C6" s="88">
        <v>721032402</v>
      </c>
      <c r="D6" s="74">
        <f t="shared" si="0"/>
        <v>0.3397886752300511</v>
      </c>
      <c r="E6" s="18">
        <v>21280</v>
      </c>
      <c r="F6" s="80">
        <f t="shared" si="1"/>
        <v>1.0028263624268423E-05</v>
      </c>
      <c r="G6" s="81">
        <v>733398362</v>
      </c>
      <c r="H6" s="74">
        <f t="shared" si="2"/>
        <v>0.3456161708525679</v>
      </c>
      <c r="I6" s="81">
        <v>362614928</v>
      </c>
      <c r="J6" s="71">
        <f t="shared" si="3"/>
        <v>0.17088336898868015</v>
      </c>
      <c r="K6" s="73">
        <v>8007356</v>
      </c>
      <c r="L6" s="71">
        <f t="shared" si="4"/>
        <v>0.00377349045589133</v>
      </c>
      <c r="M6" s="73">
        <v>34497802</v>
      </c>
      <c r="N6" s="71">
        <f t="shared" si="5"/>
        <v>0.01625719233617549</v>
      </c>
      <c r="O6" s="61"/>
      <c r="P6" s="71"/>
    </row>
    <row r="7" spans="1:16" s="56" customFormat="1" ht="15" customHeight="1">
      <c r="A7" s="149" t="s">
        <v>41</v>
      </c>
      <c r="B7" s="13">
        <v>2312727954</v>
      </c>
      <c r="C7" s="88">
        <v>667723384</v>
      </c>
      <c r="D7" s="74">
        <f t="shared" si="0"/>
        <v>0.2887167869636949</v>
      </c>
      <c r="E7" s="18">
        <v>26780</v>
      </c>
      <c r="F7" s="80">
        <f t="shared" si="1"/>
        <v>1.1579399104716317E-05</v>
      </c>
      <c r="G7" s="81">
        <v>832098041</v>
      </c>
      <c r="H7" s="74">
        <f t="shared" si="2"/>
        <v>0.3597907136292607</v>
      </c>
      <c r="I7" s="81">
        <v>395467211</v>
      </c>
      <c r="J7" s="71">
        <f t="shared" si="3"/>
        <v>0.17099599212091332</v>
      </c>
      <c r="K7" s="73">
        <v>17153317</v>
      </c>
      <c r="L7" s="71">
        <f t="shared" si="4"/>
        <v>0.007416919473962479</v>
      </c>
      <c r="M7" s="73">
        <v>47176398</v>
      </c>
      <c r="N7" s="71">
        <f t="shared" si="5"/>
        <v>0.020398593755225566</v>
      </c>
      <c r="O7" s="61"/>
      <c r="P7" s="71"/>
    </row>
    <row r="8" spans="1:16" s="56" customFormat="1" ht="15" customHeight="1">
      <c r="A8" s="149" t="s">
        <v>45</v>
      </c>
      <c r="B8" s="13">
        <v>2543270000</v>
      </c>
      <c r="C8" s="88">
        <v>661904000</v>
      </c>
      <c r="D8" s="74">
        <f t="shared" si="0"/>
        <v>0.26025707062167996</v>
      </c>
      <c r="E8" s="18">
        <v>15000</v>
      </c>
      <c r="F8" s="80">
        <f t="shared" si="1"/>
        <v>5.897918821045347E-06</v>
      </c>
      <c r="G8" s="81">
        <v>710614000</v>
      </c>
      <c r="H8" s="74">
        <f t="shared" si="2"/>
        <v>0.27940957900655455</v>
      </c>
      <c r="I8" s="81">
        <v>560718000</v>
      </c>
      <c r="J8" s="71">
        <f t="shared" si="3"/>
        <v>0.22047128303326033</v>
      </c>
      <c r="K8" s="73">
        <v>279258000</v>
      </c>
      <c r="L8" s="71">
        <f t="shared" si="4"/>
        <v>0.10980273427516543</v>
      </c>
      <c r="M8" s="73">
        <v>53364000</v>
      </c>
      <c r="N8" s="71">
        <f t="shared" si="5"/>
        <v>0.020982435997750928</v>
      </c>
      <c r="O8" s="61"/>
      <c r="P8" s="71"/>
    </row>
    <row r="9" spans="1:16" s="56" customFormat="1" ht="15" customHeight="1">
      <c r="A9" s="149" t="s">
        <v>48</v>
      </c>
      <c r="B9" s="13">
        <f>C9+E9+G9+I9+K9+M9+O9+I22+K22+M22+O22+Q22</f>
        <v>2463710282</v>
      </c>
      <c r="C9" s="88">
        <v>661594936</v>
      </c>
      <c r="D9" s="74">
        <f t="shared" si="0"/>
        <v>0.26853601287198753</v>
      </c>
      <c r="E9" s="18">
        <v>34340</v>
      </c>
      <c r="F9" s="80">
        <f t="shared" si="1"/>
        <v>1.3938327185176719E-05</v>
      </c>
      <c r="G9" s="81">
        <v>694689420</v>
      </c>
      <c r="H9" s="74">
        <f t="shared" si="2"/>
        <v>0.28196879522541196</v>
      </c>
      <c r="I9" s="81">
        <v>499580138</v>
      </c>
      <c r="J9" s="71">
        <f t="shared" si="3"/>
        <v>0.2027755218013901</v>
      </c>
      <c r="K9" s="73">
        <v>132954305</v>
      </c>
      <c r="L9" s="71">
        <f t="shared" si="4"/>
        <v>0.05396507291111756</v>
      </c>
      <c r="M9" s="73">
        <v>138482806</v>
      </c>
      <c r="N9" s="71">
        <f t="shared" si="5"/>
        <v>0.05620904657977151</v>
      </c>
      <c r="O9" s="61"/>
      <c r="P9" s="71"/>
    </row>
    <row r="10" spans="1:16" s="56" customFormat="1" ht="15" customHeight="1">
      <c r="A10" s="149" t="s">
        <v>59</v>
      </c>
      <c r="B10" s="13">
        <f>C10+E10+G10+I10+K10+M10+O10+I23+K23+M23+O23+Q23</f>
        <v>2567433814</v>
      </c>
      <c r="C10" s="88">
        <v>696696542</v>
      </c>
      <c r="D10" s="74">
        <f t="shared" si="0"/>
        <v>0.27135910503358357</v>
      </c>
      <c r="E10" s="18">
        <v>31020</v>
      </c>
      <c r="F10" s="80">
        <f t="shared" si="1"/>
        <v>1.20821030831839E-05</v>
      </c>
      <c r="G10" s="81">
        <v>668654510</v>
      </c>
      <c r="H10" s="74">
        <f t="shared" si="2"/>
        <v>0.26043690254209606</v>
      </c>
      <c r="I10" s="81">
        <v>605844765</v>
      </c>
      <c r="J10" s="71">
        <f t="shared" si="3"/>
        <v>0.23597288533647084</v>
      </c>
      <c r="K10" s="73">
        <v>134238420</v>
      </c>
      <c r="L10" s="71">
        <f t="shared" si="4"/>
        <v>0.05228505571127451</v>
      </c>
      <c r="M10" s="73">
        <v>236432347</v>
      </c>
      <c r="N10" s="71">
        <f t="shared" si="5"/>
        <v>0.09208897448913946</v>
      </c>
      <c r="O10" s="61"/>
      <c r="P10" s="71"/>
    </row>
    <row r="11" spans="1:16" s="56" customFormat="1" ht="15" customHeight="1">
      <c r="A11" s="149" t="s">
        <v>57</v>
      </c>
      <c r="B11" s="13">
        <f>C11+E11+G11+I11+K11+M11+O11+I24+K24+M24+O24+Q24</f>
        <v>2439906375</v>
      </c>
      <c r="C11" s="88">
        <v>516766045</v>
      </c>
      <c r="D11" s="74">
        <f t="shared" si="0"/>
        <v>0.2117974895655576</v>
      </c>
      <c r="E11" s="18">
        <v>51240</v>
      </c>
      <c r="F11" s="80">
        <f t="shared" si="1"/>
        <v>2.100080581985446E-05</v>
      </c>
      <c r="G11" s="81">
        <v>568483852</v>
      </c>
      <c r="H11" s="74">
        <f t="shared" si="2"/>
        <v>0.23299412544057146</v>
      </c>
      <c r="I11" s="81">
        <v>179904837</v>
      </c>
      <c r="J11" s="71">
        <f t="shared" si="3"/>
        <v>0.07373431982610398</v>
      </c>
      <c r="K11" s="73">
        <v>110336288</v>
      </c>
      <c r="L11" s="71">
        <f t="shared" si="4"/>
        <v>0.04522152535463579</v>
      </c>
      <c r="M11" s="73">
        <v>271992676</v>
      </c>
      <c r="N11" s="71">
        <f t="shared" si="5"/>
        <v>0.11147668565766176</v>
      </c>
      <c r="O11" s="61">
        <v>608592843</v>
      </c>
      <c r="P11" s="71">
        <f>O11/B11</f>
        <v>0.24943286727549124</v>
      </c>
    </row>
    <row r="12" spans="1:16" s="56" customFormat="1" ht="15" customHeight="1">
      <c r="A12" s="149" t="s">
        <v>80</v>
      </c>
      <c r="B12" s="13">
        <f>C12+E12+G12+I12+K12+M12+O12+I25+K25+M25+O25+Q25</f>
        <v>2468194984</v>
      </c>
      <c r="C12" s="88">
        <v>515443938</v>
      </c>
      <c r="D12" s="74">
        <f t="shared" si="0"/>
        <v>0.20883436735806932</v>
      </c>
      <c r="E12" s="18">
        <v>33180</v>
      </c>
      <c r="F12" s="80">
        <f t="shared" si="1"/>
        <v>1.3443022214650121E-05</v>
      </c>
      <c r="G12" s="81">
        <v>546265181</v>
      </c>
      <c r="H12" s="74">
        <f t="shared" si="2"/>
        <v>0.2213217288509002</v>
      </c>
      <c r="I12" s="81">
        <v>135630311</v>
      </c>
      <c r="J12" s="71">
        <f t="shared" si="3"/>
        <v>0.05495121409743534</v>
      </c>
      <c r="K12" s="73">
        <v>102758561</v>
      </c>
      <c r="L12" s="71">
        <f t="shared" si="4"/>
        <v>0.04163308071936346</v>
      </c>
      <c r="M12" s="73">
        <v>270917624</v>
      </c>
      <c r="N12" s="71">
        <f t="shared" si="5"/>
        <v>0.10976346105401534</v>
      </c>
      <c r="O12" s="61">
        <v>703258754</v>
      </c>
      <c r="P12" s="71">
        <f>O12/B12</f>
        <v>0.28492836204548416</v>
      </c>
    </row>
    <row r="13" spans="1:16" s="56" customFormat="1" ht="15" customHeight="1">
      <c r="A13" s="149" t="s">
        <v>79</v>
      </c>
      <c r="B13" s="13">
        <f>C13+E13+G13+I13+K13+M13+O13+I26+K26+M26+O26+Q26</f>
        <v>2601595000</v>
      </c>
      <c r="C13" s="88">
        <v>617441000</v>
      </c>
      <c r="D13" s="74">
        <f t="shared" si="0"/>
        <v>0.23733171381402562</v>
      </c>
      <c r="E13" s="18">
        <v>1000</v>
      </c>
      <c r="F13" s="80">
        <f t="shared" si="1"/>
        <v>3.843795825253354E-07</v>
      </c>
      <c r="G13" s="81">
        <v>571332000</v>
      </c>
      <c r="H13" s="74">
        <f t="shared" si="2"/>
        <v>0.21960835564336492</v>
      </c>
      <c r="I13" s="81">
        <v>128293000</v>
      </c>
      <c r="J13" s="71">
        <f t="shared" si="3"/>
        <v>0.04931320978092286</v>
      </c>
      <c r="K13" s="73">
        <v>102944000</v>
      </c>
      <c r="L13" s="71">
        <f t="shared" si="4"/>
        <v>0.03956957174348813</v>
      </c>
      <c r="M13" s="73">
        <v>291476000</v>
      </c>
      <c r="N13" s="71">
        <f t="shared" si="5"/>
        <v>0.11203742319615467</v>
      </c>
      <c r="O13" s="61">
        <v>700268000</v>
      </c>
      <c r="P13" s="71">
        <f>O13/B13</f>
        <v>0.2691687214958516</v>
      </c>
    </row>
    <row r="14" spans="1:20" s="56" customFormat="1" ht="15" customHeight="1">
      <c r="A14" s="120"/>
      <c r="B14" s="24"/>
      <c r="C14" s="57"/>
      <c r="D14" s="62"/>
      <c r="E14" s="24"/>
      <c r="F14" s="62"/>
      <c r="G14" s="132"/>
      <c r="H14" s="62"/>
      <c r="I14" s="57"/>
      <c r="J14" s="62"/>
      <c r="K14" s="57"/>
      <c r="L14" s="62"/>
      <c r="M14" s="73"/>
      <c r="N14" s="62"/>
      <c r="O14" s="57"/>
      <c r="P14" s="62"/>
      <c r="Q14" s="57"/>
      <c r="R14" s="62"/>
      <c r="S14" s="57"/>
      <c r="T14" s="62"/>
    </row>
    <row r="15" spans="1:20" s="56" customFormat="1" ht="15" customHeight="1" thickBot="1">
      <c r="A15" s="120"/>
      <c r="B15" s="24"/>
      <c r="C15" s="57"/>
      <c r="D15" s="62"/>
      <c r="E15" s="85"/>
      <c r="H15" s="142"/>
      <c r="I15" s="5"/>
      <c r="J15" s="5"/>
      <c r="K15" s="6"/>
      <c r="L15" s="8"/>
      <c r="M15" s="7"/>
      <c r="N15" s="90"/>
      <c r="O15" s="7"/>
      <c r="P15" s="90"/>
      <c r="Q15" s="132"/>
      <c r="R15" s="179"/>
      <c r="S15" s="57"/>
      <c r="T15" s="62"/>
    </row>
    <row r="16" spans="1:20" s="56" customFormat="1" ht="15" customHeight="1" thickBot="1" thickTop="1">
      <c r="A16" s="120"/>
      <c r="B16" s="24"/>
      <c r="C16" s="57"/>
      <c r="D16" s="62"/>
      <c r="H16" s="105"/>
      <c r="I16" s="180" t="s">
        <v>24</v>
      </c>
      <c r="J16" s="11" t="s">
        <v>2</v>
      </c>
      <c r="K16" s="10" t="s">
        <v>8</v>
      </c>
      <c r="L16" s="11" t="s">
        <v>2</v>
      </c>
      <c r="M16" s="16" t="s">
        <v>31</v>
      </c>
      <c r="N16" s="11" t="s">
        <v>2</v>
      </c>
      <c r="O16" s="11" t="s">
        <v>25</v>
      </c>
      <c r="P16" s="137" t="s">
        <v>2</v>
      </c>
      <c r="Q16" s="123" t="s">
        <v>33</v>
      </c>
      <c r="R16" s="124" t="s">
        <v>2</v>
      </c>
      <c r="S16" s="57"/>
      <c r="T16" s="62"/>
    </row>
    <row r="17" spans="1:20" s="56" customFormat="1" ht="15" customHeight="1" thickTop="1">
      <c r="A17" s="120"/>
      <c r="B17" s="24"/>
      <c r="C17" s="57"/>
      <c r="D17" s="62"/>
      <c r="H17" s="105">
        <v>2001</v>
      </c>
      <c r="I17" s="69">
        <v>0</v>
      </c>
      <c r="J17" s="70">
        <f aca="true" t="shared" si="6" ref="J17:J26">I17/B4</f>
        <v>0</v>
      </c>
      <c r="K17" s="24">
        <v>178839444</v>
      </c>
      <c r="L17" s="71">
        <f aca="true" t="shared" si="7" ref="L17:L26">K17/B4</f>
        <v>0.09027165186788125</v>
      </c>
      <c r="M17" s="24">
        <v>101121112</v>
      </c>
      <c r="N17" s="71">
        <f aca="true" t="shared" si="8" ref="N17:N26">M17/B4</f>
        <v>0.051042262348774854</v>
      </c>
      <c r="O17" s="24">
        <v>0</v>
      </c>
      <c r="P17" s="74">
        <f aca="true" t="shared" si="9" ref="P17:P26">O17/B4</f>
        <v>0</v>
      </c>
      <c r="Q17" s="122"/>
      <c r="R17" s="71">
        <f aca="true" t="shared" si="10" ref="R17:R26">Q17/B4</f>
        <v>0</v>
      </c>
      <c r="S17" s="57"/>
      <c r="T17" s="62"/>
    </row>
    <row r="18" spans="1:20" s="56" customFormat="1" ht="15" customHeight="1">
      <c r="A18" s="120"/>
      <c r="B18" s="24"/>
      <c r="C18" s="57"/>
      <c r="D18" s="62"/>
      <c r="H18" s="105">
        <v>2002</v>
      </c>
      <c r="I18" s="61">
        <v>0</v>
      </c>
      <c r="J18" s="72">
        <f t="shared" si="6"/>
        <v>0</v>
      </c>
      <c r="K18" s="73">
        <v>166164548</v>
      </c>
      <c r="L18" s="71">
        <f t="shared" si="7"/>
        <v>0.08132953194482566</v>
      </c>
      <c r="M18" s="73">
        <v>100218358</v>
      </c>
      <c r="N18" s="71">
        <f t="shared" si="8"/>
        <v>0.04905205259800047</v>
      </c>
      <c r="O18" s="73">
        <v>0</v>
      </c>
      <c r="P18" s="74">
        <f t="shared" si="9"/>
        <v>0</v>
      </c>
      <c r="Q18" s="61"/>
      <c r="R18" s="71">
        <f t="shared" si="10"/>
        <v>0</v>
      </c>
      <c r="S18" s="57"/>
      <c r="T18" s="62"/>
    </row>
    <row r="19" spans="1:20" s="56" customFormat="1" ht="15" customHeight="1">
      <c r="A19" s="120"/>
      <c r="B19" s="24"/>
      <c r="C19" s="57"/>
      <c r="D19" s="62"/>
      <c r="H19" s="105">
        <v>2003</v>
      </c>
      <c r="I19" s="61">
        <v>0</v>
      </c>
      <c r="J19" s="72">
        <f t="shared" si="6"/>
        <v>0</v>
      </c>
      <c r="K19" s="73">
        <v>168783063</v>
      </c>
      <c r="L19" s="71">
        <f t="shared" si="7"/>
        <v>0.07953952307685647</v>
      </c>
      <c r="M19" s="73">
        <v>89472313</v>
      </c>
      <c r="N19" s="71">
        <f t="shared" si="8"/>
        <v>0.042164095011139976</v>
      </c>
      <c r="O19" s="73">
        <v>0</v>
      </c>
      <c r="P19" s="74">
        <f t="shared" si="9"/>
        <v>0</v>
      </c>
      <c r="Q19" s="61"/>
      <c r="R19" s="71">
        <f t="shared" si="10"/>
        <v>0</v>
      </c>
      <c r="S19" s="57"/>
      <c r="T19" s="62"/>
    </row>
    <row r="20" spans="1:20" s="56" customFormat="1" ht="15" customHeight="1">
      <c r="A20" s="120"/>
      <c r="B20" s="24"/>
      <c r="C20" s="57"/>
      <c r="D20" s="62"/>
      <c r="H20" s="105">
        <v>2004</v>
      </c>
      <c r="I20" s="61">
        <v>0</v>
      </c>
      <c r="J20" s="72">
        <f t="shared" si="6"/>
        <v>0</v>
      </c>
      <c r="K20" s="73">
        <v>177827527</v>
      </c>
      <c r="L20" s="71">
        <f t="shared" si="7"/>
        <v>0.07689081056526201</v>
      </c>
      <c r="M20" s="73">
        <v>174664940</v>
      </c>
      <c r="N20" s="71">
        <f t="shared" si="8"/>
        <v>0.0755233401740601</v>
      </c>
      <c r="O20" s="73">
        <v>0</v>
      </c>
      <c r="P20" s="74">
        <f t="shared" si="9"/>
        <v>0</v>
      </c>
      <c r="Q20" s="61"/>
      <c r="R20" s="71">
        <f t="shared" si="10"/>
        <v>0</v>
      </c>
      <c r="S20" s="57"/>
      <c r="T20" s="62"/>
    </row>
    <row r="21" spans="1:20" s="56" customFormat="1" ht="15" customHeight="1">
      <c r="A21" s="120"/>
      <c r="B21" s="24"/>
      <c r="C21" s="57"/>
      <c r="D21" s="62"/>
      <c r="H21" s="105">
        <v>2005</v>
      </c>
      <c r="I21" s="61">
        <v>0</v>
      </c>
      <c r="J21" s="72">
        <f t="shared" si="6"/>
        <v>0</v>
      </c>
      <c r="K21" s="73">
        <v>253736000</v>
      </c>
      <c r="L21" s="71">
        <f t="shared" si="7"/>
        <v>0.09976762199845081</v>
      </c>
      <c r="M21" s="73">
        <v>23205000</v>
      </c>
      <c r="N21" s="71">
        <f t="shared" si="8"/>
        <v>0.009124080416157152</v>
      </c>
      <c r="O21" s="73">
        <v>456000</v>
      </c>
      <c r="P21" s="74">
        <f t="shared" si="9"/>
        <v>0.00017929673215977856</v>
      </c>
      <c r="Q21" s="61"/>
      <c r="R21" s="71">
        <f t="shared" si="10"/>
        <v>0</v>
      </c>
      <c r="S21" s="57"/>
      <c r="T21" s="62"/>
    </row>
    <row r="22" spans="1:20" s="56" customFormat="1" ht="15" customHeight="1">
      <c r="A22" s="120"/>
      <c r="B22" s="24"/>
      <c r="C22" s="57"/>
      <c r="D22" s="62"/>
      <c r="H22" s="105">
        <v>2006</v>
      </c>
      <c r="I22" s="61">
        <v>0</v>
      </c>
      <c r="J22" s="72">
        <f t="shared" si="6"/>
        <v>0</v>
      </c>
      <c r="K22" s="73">
        <v>234174789</v>
      </c>
      <c r="L22" s="71">
        <f t="shared" si="7"/>
        <v>0.09504964553295638</v>
      </c>
      <c r="M22" s="73">
        <v>100628306</v>
      </c>
      <c r="N22" s="71">
        <f t="shared" si="8"/>
        <v>0.040844212379676226</v>
      </c>
      <c r="O22" s="73">
        <v>1393758</v>
      </c>
      <c r="P22" s="74">
        <f t="shared" si="9"/>
        <v>0.0005657150559393574</v>
      </c>
      <c r="Q22" s="61">
        <v>177484</v>
      </c>
      <c r="R22" s="71">
        <f t="shared" si="10"/>
        <v>7.203931456417894E-05</v>
      </c>
      <c r="S22" s="57"/>
      <c r="T22" s="62"/>
    </row>
    <row r="23" spans="1:20" s="56" customFormat="1" ht="15" customHeight="1">
      <c r="A23" s="120"/>
      <c r="B23" s="24"/>
      <c r="C23" s="57"/>
      <c r="D23" s="62"/>
      <c r="H23" s="105">
        <v>2007</v>
      </c>
      <c r="I23" s="61">
        <v>0</v>
      </c>
      <c r="J23" s="72">
        <f t="shared" si="6"/>
        <v>0</v>
      </c>
      <c r="K23" s="73">
        <v>217377051</v>
      </c>
      <c r="L23" s="71">
        <f t="shared" si="7"/>
        <v>0.08466705151839213</v>
      </c>
      <c r="M23" s="73">
        <v>5277857</v>
      </c>
      <c r="N23" s="71">
        <f t="shared" si="8"/>
        <v>0.002055693498784775</v>
      </c>
      <c r="O23" s="73">
        <v>2881302</v>
      </c>
      <c r="P23" s="74">
        <f t="shared" si="9"/>
        <v>0.0011222497671754977</v>
      </c>
      <c r="Q23" s="61">
        <v>0</v>
      </c>
      <c r="R23" s="71">
        <f t="shared" si="10"/>
        <v>0</v>
      </c>
      <c r="S23" s="57"/>
      <c r="T23" s="62"/>
    </row>
    <row r="24" spans="1:20" s="56" customFormat="1" ht="15" customHeight="1">
      <c r="A24" s="120"/>
      <c r="B24" s="24"/>
      <c r="C24" s="57"/>
      <c r="D24" s="62"/>
      <c r="H24" s="105">
        <v>2008</v>
      </c>
      <c r="I24" s="61">
        <v>0</v>
      </c>
      <c r="J24" s="72">
        <f t="shared" si="6"/>
        <v>0</v>
      </c>
      <c r="K24" s="73">
        <v>182069531</v>
      </c>
      <c r="L24" s="71">
        <f t="shared" si="7"/>
        <v>0.07462152354104161</v>
      </c>
      <c r="M24" s="73">
        <v>678329</v>
      </c>
      <c r="N24" s="71">
        <f t="shared" si="8"/>
        <v>0.0002780143561861057</v>
      </c>
      <c r="O24" s="73">
        <v>621352</v>
      </c>
      <c r="P24" s="74">
        <f t="shared" si="9"/>
        <v>0.00025466223063579644</v>
      </c>
      <c r="Q24" s="61">
        <v>409382</v>
      </c>
      <c r="R24" s="71">
        <f t="shared" si="10"/>
        <v>0.00016778594629476306</v>
      </c>
      <c r="S24" s="57"/>
      <c r="T24" s="62"/>
    </row>
    <row r="25" spans="1:20" s="56" customFormat="1" ht="15" customHeight="1">
      <c r="A25" s="120"/>
      <c r="B25" s="24"/>
      <c r="C25" s="57"/>
      <c r="D25" s="62"/>
      <c r="H25" s="105">
        <v>2009</v>
      </c>
      <c r="I25" s="61">
        <v>0</v>
      </c>
      <c r="J25" s="72">
        <f t="shared" si="6"/>
        <v>0</v>
      </c>
      <c r="K25" s="73">
        <v>190779934</v>
      </c>
      <c r="L25" s="71">
        <f t="shared" si="7"/>
        <v>0.07729532522216648</v>
      </c>
      <c r="M25" s="73">
        <v>811933</v>
      </c>
      <c r="N25" s="71">
        <f t="shared" si="8"/>
        <v>0.0003289582084330174</v>
      </c>
      <c r="O25" s="73">
        <v>1987293</v>
      </c>
      <c r="P25" s="74">
        <f t="shared" si="9"/>
        <v>0.0008051604564803702</v>
      </c>
      <c r="Q25" s="61">
        <v>308275</v>
      </c>
      <c r="R25" s="71">
        <f t="shared" si="10"/>
        <v>0.00012489896543765118</v>
      </c>
      <c r="S25" s="57"/>
      <c r="T25" s="62"/>
    </row>
    <row r="26" spans="1:20" s="56" customFormat="1" ht="15" customHeight="1">
      <c r="A26" s="120"/>
      <c r="B26" s="24"/>
      <c r="C26" s="57"/>
      <c r="D26" s="62"/>
      <c r="H26" s="105">
        <v>2010</v>
      </c>
      <c r="I26" s="61">
        <v>0</v>
      </c>
      <c r="J26" s="72">
        <f t="shared" si="6"/>
        <v>0</v>
      </c>
      <c r="K26" s="73">
        <v>189167000</v>
      </c>
      <c r="L26" s="71">
        <f t="shared" si="7"/>
        <v>0.07271193248757013</v>
      </c>
      <c r="M26" s="73">
        <v>1000</v>
      </c>
      <c r="N26" s="71">
        <f t="shared" si="8"/>
        <v>3.843795825253354E-07</v>
      </c>
      <c r="O26" s="73">
        <v>585000</v>
      </c>
      <c r="P26" s="74">
        <f t="shared" si="9"/>
        <v>0.00022486205577732123</v>
      </c>
      <c r="Q26" s="61">
        <v>87000</v>
      </c>
      <c r="R26" s="71">
        <f t="shared" si="10"/>
        <v>3.344102367970418E-05</v>
      </c>
      <c r="S26" s="57"/>
      <c r="T26" s="62"/>
    </row>
    <row r="27" spans="1:16" s="56" customFormat="1" ht="15" customHeight="1">
      <c r="A27" s="178"/>
      <c r="F27" s="105"/>
      <c r="O27" s="5"/>
      <c r="P27" s="5"/>
    </row>
    <row r="28" spans="1:18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4"/>
      <c r="J28" s="5"/>
      <c r="K28" s="7"/>
      <c r="L28" s="7"/>
      <c r="M28" s="7"/>
      <c r="N28" s="8"/>
      <c r="O28" s="147"/>
      <c r="P28" s="147"/>
      <c r="Q28" s="8"/>
      <c r="R28" s="101"/>
    </row>
    <row r="29" spans="1:18" s="56" customFormat="1" ht="15" thickBot="1" thickTop="1">
      <c r="A29" s="51"/>
      <c r="B29" s="91"/>
      <c r="C29" s="9" t="s">
        <v>13</v>
      </c>
      <c r="D29" s="11" t="s">
        <v>2</v>
      </c>
      <c r="E29" s="10" t="s">
        <v>14</v>
      </c>
      <c r="F29" s="11" t="s">
        <v>2</v>
      </c>
      <c r="G29" s="10" t="s">
        <v>15</v>
      </c>
      <c r="H29" s="11" t="s">
        <v>2</v>
      </c>
      <c r="I29" s="10" t="s">
        <v>16</v>
      </c>
      <c r="J29" s="11" t="s">
        <v>2</v>
      </c>
      <c r="K29" s="55" t="s">
        <v>17</v>
      </c>
      <c r="L29" s="11" t="s">
        <v>2</v>
      </c>
      <c r="M29" s="55" t="s">
        <v>18</v>
      </c>
      <c r="N29" s="11" t="s">
        <v>2</v>
      </c>
      <c r="O29" s="96" t="s">
        <v>78</v>
      </c>
      <c r="P29" s="11" t="s">
        <v>2</v>
      </c>
      <c r="Q29" s="96" t="s">
        <v>77</v>
      </c>
      <c r="R29" s="11" t="s">
        <v>2</v>
      </c>
    </row>
    <row r="30" spans="1:18" s="56" customFormat="1" ht="15" customHeight="1" thickTop="1">
      <c r="A30" s="164" t="s">
        <v>9</v>
      </c>
      <c r="B30" s="24">
        <v>1880906638</v>
      </c>
      <c r="C30" s="22">
        <v>73737422</v>
      </c>
      <c r="D30" s="71">
        <f aca="true" t="shared" si="11" ref="D30:D39">C30/B30</f>
        <v>0.039203127103855755</v>
      </c>
      <c r="E30" s="24">
        <v>1214862757</v>
      </c>
      <c r="F30" s="60">
        <f aca="true" t="shared" si="12" ref="F30:F39">E30/B30</f>
        <v>0.6458921099304451</v>
      </c>
      <c r="G30" s="24">
        <v>472237799</v>
      </c>
      <c r="H30" s="60">
        <f aca="true" t="shared" si="13" ref="H30:H39">G30/B30</f>
        <v>0.2510692394079371</v>
      </c>
      <c r="I30" s="24">
        <v>68239400</v>
      </c>
      <c r="J30" s="71">
        <f aca="true" t="shared" si="14" ref="J30:J39">I30/B30</f>
        <v>0.03628005697962772</v>
      </c>
      <c r="K30" s="24">
        <v>17671937</v>
      </c>
      <c r="L30" s="71">
        <f aca="true" t="shared" si="15" ref="L30:L39">K30/B30</f>
        <v>0.009395435500610956</v>
      </c>
      <c r="M30" s="24">
        <v>16747292</v>
      </c>
      <c r="N30" s="71">
        <f aca="true" t="shared" si="16" ref="N30:N39">M30/B30</f>
        <v>0.008903840127762897</v>
      </c>
      <c r="O30" s="122"/>
      <c r="P30" s="78"/>
      <c r="Q30" s="122"/>
      <c r="R30" s="78"/>
    </row>
    <row r="31" spans="1:18" s="56" customFormat="1" ht="15" customHeight="1">
      <c r="A31" s="149" t="s">
        <v>10</v>
      </c>
      <c r="B31" s="73">
        <v>1953629916</v>
      </c>
      <c r="C31" s="88">
        <v>67534190</v>
      </c>
      <c r="D31" s="71">
        <f t="shared" si="11"/>
        <v>0.03456856871759738</v>
      </c>
      <c r="E31" s="73">
        <v>1207794005</v>
      </c>
      <c r="F31" s="60">
        <f t="shared" si="12"/>
        <v>0.6182307074171565</v>
      </c>
      <c r="G31" s="73">
        <v>546669064</v>
      </c>
      <c r="H31" s="60">
        <f t="shared" si="13"/>
        <v>0.27982222196888185</v>
      </c>
      <c r="I31" s="73">
        <v>76328450</v>
      </c>
      <c r="J31" s="71">
        <f t="shared" si="14"/>
        <v>0.03907006612402838</v>
      </c>
      <c r="K31" s="73">
        <v>19130989</v>
      </c>
      <c r="L31" s="71">
        <f t="shared" si="15"/>
        <v>0.009792534831351344</v>
      </c>
      <c r="M31" s="73">
        <v>27372562</v>
      </c>
      <c r="N31" s="71">
        <f t="shared" si="16"/>
        <v>0.01401112962891381</v>
      </c>
      <c r="O31" s="61"/>
      <c r="P31" s="71"/>
      <c r="Q31" s="61"/>
      <c r="R31" s="71"/>
    </row>
    <row r="32" spans="1:18" s="56" customFormat="1" ht="15" customHeight="1">
      <c r="A32" s="149" t="s">
        <v>11</v>
      </c>
      <c r="B32" s="73">
        <v>1947327512</v>
      </c>
      <c r="C32" s="88">
        <v>68272410</v>
      </c>
      <c r="D32" s="71">
        <f t="shared" si="11"/>
        <v>0.03505954164324465</v>
      </c>
      <c r="E32" s="73">
        <v>1155252153</v>
      </c>
      <c r="F32" s="60">
        <f t="shared" si="12"/>
        <v>0.5932500546934192</v>
      </c>
      <c r="G32" s="73">
        <v>611124250</v>
      </c>
      <c r="H32" s="80">
        <f t="shared" si="13"/>
        <v>0.3138271534880877</v>
      </c>
      <c r="I32" s="81">
        <v>74276103</v>
      </c>
      <c r="J32" s="71">
        <f t="shared" si="14"/>
        <v>0.03814258389628298</v>
      </c>
      <c r="K32" s="73">
        <v>17015544</v>
      </c>
      <c r="L32" s="71">
        <f t="shared" si="15"/>
        <v>0.008737895343821342</v>
      </c>
      <c r="M32" s="73">
        <v>19681732</v>
      </c>
      <c r="N32" s="71">
        <f t="shared" si="16"/>
        <v>0.010107047673652957</v>
      </c>
      <c r="O32" s="61"/>
      <c r="P32" s="71"/>
      <c r="Q32" s="61"/>
      <c r="R32" s="71"/>
    </row>
    <row r="33" spans="1:18" s="56" customFormat="1" ht="15" customHeight="1">
      <c r="A33" s="149" t="s">
        <v>41</v>
      </c>
      <c r="B33" s="73">
        <v>2105905614</v>
      </c>
      <c r="C33" s="88">
        <v>61853818</v>
      </c>
      <c r="D33" s="71">
        <f t="shared" si="11"/>
        <v>0.029371600317126084</v>
      </c>
      <c r="E33" s="73">
        <v>1304724527</v>
      </c>
      <c r="F33" s="80">
        <f t="shared" si="12"/>
        <v>0.6195550827758988</v>
      </c>
      <c r="G33" s="81">
        <v>594348475</v>
      </c>
      <c r="H33" s="80">
        <f t="shared" si="13"/>
        <v>0.2822293986248901</v>
      </c>
      <c r="I33" s="81">
        <v>89806983</v>
      </c>
      <c r="J33" s="71">
        <f t="shared" si="14"/>
        <v>0.042645303000745025</v>
      </c>
      <c r="K33" s="73">
        <v>36820069</v>
      </c>
      <c r="L33" s="71">
        <f t="shared" si="15"/>
        <v>0.017484197181118297</v>
      </c>
      <c r="M33" s="73">
        <v>18099037</v>
      </c>
      <c r="N33" s="71">
        <f t="shared" si="16"/>
        <v>0.008594419844687303</v>
      </c>
      <c r="O33" s="61"/>
      <c r="P33" s="71"/>
      <c r="Q33" s="61"/>
      <c r="R33" s="71"/>
    </row>
    <row r="34" spans="1:18" s="56" customFormat="1" ht="15" customHeight="1">
      <c r="A34" s="149" t="s">
        <v>45</v>
      </c>
      <c r="B34" s="73">
        <v>2442642000</v>
      </c>
      <c r="C34" s="88">
        <v>46299000</v>
      </c>
      <c r="D34" s="71">
        <f t="shared" si="11"/>
        <v>0.01895447634160061</v>
      </c>
      <c r="E34" s="73">
        <v>1586809000</v>
      </c>
      <c r="F34" s="80">
        <f t="shared" si="12"/>
        <v>0.6496281485375262</v>
      </c>
      <c r="G34" s="81">
        <v>420046000</v>
      </c>
      <c r="H34" s="80">
        <f t="shared" si="13"/>
        <v>0.17196379985278235</v>
      </c>
      <c r="I34" s="81">
        <v>120851000</v>
      </c>
      <c r="J34" s="71">
        <f t="shared" si="14"/>
        <v>0.049475526908978065</v>
      </c>
      <c r="K34" s="73">
        <v>39556000</v>
      </c>
      <c r="L34" s="71">
        <f t="shared" si="15"/>
        <v>0.016193940823092372</v>
      </c>
      <c r="M34" s="73">
        <v>21273000</v>
      </c>
      <c r="N34" s="71">
        <f t="shared" si="16"/>
        <v>0.008709012618304278</v>
      </c>
      <c r="O34" s="61"/>
      <c r="P34" s="71"/>
      <c r="Q34" s="61"/>
      <c r="R34" s="71"/>
    </row>
    <row r="35" spans="1:18" s="56" customFormat="1" ht="15" customHeight="1">
      <c r="A35" s="149" t="s">
        <v>48</v>
      </c>
      <c r="B35" s="73">
        <f>C35+E35+G35+I35+K35+M35+O35+Q35+I48+K48+M48+O48+Q48</f>
        <v>2391662425</v>
      </c>
      <c r="C35" s="88">
        <v>45098403</v>
      </c>
      <c r="D35" s="71">
        <f t="shared" si="11"/>
        <v>0.01885650856433052</v>
      </c>
      <c r="E35" s="73">
        <v>1637894140</v>
      </c>
      <c r="F35" s="80">
        <f t="shared" si="12"/>
        <v>0.6848350013275808</v>
      </c>
      <c r="G35" s="81">
        <v>434298702</v>
      </c>
      <c r="H35" s="80">
        <f t="shared" si="13"/>
        <v>0.18158862950736035</v>
      </c>
      <c r="I35" s="81">
        <v>122566006</v>
      </c>
      <c r="J35" s="71">
        <f t="shared" si="14"/>
        <v>0.05124720141054188</v>
      </c>
      <c r="K35" s="73">
        <v>127669570</v>
      </c>
      <c r="L35" s="71">
        <f t="shared" si="15"/>
        <v>0.05338109955045182</v>
      </c>
      <c r="M35" s="73">
        <v>16417674</v>
      </c>
      <c r="N35" s="71">
        <f t="shared" si="16"/>
        <v>0.006864544857328684</v>
      </c>
      <c r="O35" s="61"/>
      <c r="P35" s="71"/>
      <c r="Q35" s="61"/>
      <c r="R35" s="71"/>
    </row>
    <row r="36" spans="1:18" s="56" customFormat="1" ht="15" customHeight="1">
      <c r="A36" s="149" t="s">
        <v>59</v>
      </c>
      <c r="B36" s="73">
        <f>C36+E36+G36+I36+K36+M36+O36+Q36+I49+K49+M49+O49+Q49</f>
        <v>2566755485</v>
      </c>
      <c r="C36" s="88">
        <v>55043913</v>
      </c>
      <c r="D36" s="71">
        <f t="shared" si="11"/>
        <v>0.02144493829726831</v>
      </c>
      <c r="E36" s="73">
        <v>1736194860</v>
      </c>
      <c r="F36" s="80">
        <f t="shared" si="12"/>
        <v>0.6764161487707895</v>
      </c>
      <c r="G36" s="81">
        <v>419254712</v>
      </c>
      <c r="H36" s="80">
        <f t="shared" si="13"/>
        <v>0.16334033937011339</v>
      </c>
      <c r="I36" s="81">
        <v>117929419</v>
      </c>
      <c r="J36" s="71">
        <f t="shared" si="14"/>
        <v>0.04594493697945677</v>
      </c>
      <c r="K36" s="73">
        <v>220440742</v>
      </c>
      <c r="L36" s="71">
        <f t="shared" si="15"/>
        <v>0.08588303143335836</v>
      </c>
      <c r="M36" s="73">
        <v>15447666</v>
      </c>
      <c r="N36" s="71">
        <f t="shared" si="16"/>
        <v>0.006018362906118422</v>
      </c>
      <c r="O36" s="61"/>
      <c r="P36" s="71"/>
      <c r="Q36" s="61"/>
      <c r="R36" s="71"/>
    </row>
    <row r="37" spans="1:18" s="56" customFormat="1" ht="15" customHeight="1">
      <c r="A37" s="149" t="s">
        <v>57</v>
      </c>
      <c r="B37" s="73">
        <f>C37+E37+G37+I37+K37+M37+O37+Q37+I50+K50+M50+O50+Q50</f>
        <v>2439094442</v>
      </c>
      <c r="C37" s="88">
        <v>50834649</v>
      </c>
      <c r="D37" s="71">
        <f t="shared" si="11"/>
        <v>0.020841607493606022</v>
      </c>
      <c r="E37" s="73">
        <v>1706348431</v>
      </c>
      <c r="F37" s="80">
        <f t="shared" si="12"/>
        <v>0.6995827638395316</v>
      </c>
      <c r="G37" s="81">
        <v>71550529</v>
      </c>
      <c r="H37" s="80">
        <f t="shared" si="13"/>
        <v>0.029334874356619932</v>
      </c>
      <c r="I37" s="81">
        <v>103707733</v>
      </c>
      <c r="J37" s="71">
        <f t="shared" si="14"/>
        <v>0.04251894933390201</v>
      </c>
      <c r="K37" s="73">
        <v>244124926</v>
      </c>
      <c r="L37" s="71">
        <f t="shared" si="15"/>
        <v>0.1000883450006238</v>
      </c>
      <c r="M37" s="73">
        <v>18606822</v>
      </c>
      <c r="N37" s="71">
        <f t="shared" si="16"/>
        <v>0.007628577917935332</v>
      </c>
      <c r="O37" s="61">
        <v>318733</v>
      </c>
      <c r="P37" s="71">
        <f>O37/B37</f>
        <v>0.00013067677680354454</v>
      </c>
      <c r="Q37" s="61">
        <v>236711919</v>
      </c>
      <c r="R37" s="71">
        <f>Q37/B37</f>
        <v>0.09704909942146471</v>
      </c>
    </row>
    <row r="38" spans="1:18" s="56" customFormat="1" ht="15" customHeight="1">
      <c r="A38" s="149" t="s">
        <v>80</v>
      </c>
      <c r="B38" s="73">
        <f>C38+E38+G38+I38+K38+M38+O38+Q38+I51+K51+M51+O51+Q51</f>
        <v>2467964932</v>
      </c>
      <c r="C38" s="88">
        <v>46904347</v>
      </c>
      <c r="D38" s="71">
        <f t="shared" si="11"/>
        <v>0.01900527288367483</v>
      </c>
      <c r="E38" s="73">
        <v>1711463261</v>
      </c>
      <c r="F38" s="80">
        <f t="shared" si="12"/>
        <v>0.6934714666358963</v>
      </c>
      <c r="G38" s="81">
        <v>36458955</v>
      </c>
      <c r="H38" s="80">
        <f t="shared" si="13"/>
        <v>0.01477288211322121</v>
      </c>
      <c r="I38" s="81">
        <v>97148533</v>
      </c>
      <c r="J38" s="71">
        <f t="shared" si="14"/>
        <v>0.039363822289513795</v>
      </c>
      <c r="K38" s="73">
        <v>274135387</v>
      </c>
      <c r="L38" s="71">
        <f t="shared" si="15"/>
        <v>0.11107750496999363</v>
      </c>
      <c r="M38" s="73">
        <v>22107447</v>
      </c>
      <c r="N38" s="71">
        <f t="shared" si="16"/>
        <v>0.008957763829360603</v>
      </c>
      <c r="O38" s="61">
        <v>749787</v>
      </c>
      <c r="P38" s="71">
        <f>O38/B38</f>
        <v>0.00030380780143111045</v>
      </c>
      <c r="Q38" s="61">
        <v>263694476</v>
      </c>
      <c r="R38" s="71">
        <f>Q38/B38</f>
        <v>0.10684692986553344</v>
      </c>
    </row>
    <row r="39" spans="1:18" s="56" customFormat="1" ht="15" customHeight="1">
      <c r="A39" s="149" t="s">
        <v>79</v>
      </c>
      <c r="B39" s="73">
        <f>C39+E39+G39+I39+K39+M39+O39+Q39+I52+K52+M52+O52+Q52</f>
        <v>2601595000</v>
      </c>
      <c r="C39" s="88">
        <v>50397000</v>
      </c>
      <c r="D39" s="71">
        <f t="shared" si="11"/>
        <v>0.01937157782052933</v>
      </c>
      <c r="E39" s="73">
        <v>1825211000</v>
      </c>
      <c r="F39" s="80">
        <f t="shared" si="12"/>
        <v>0.70157384220065</v>
      </c>
      <c r="G39" s="81">
        <v>4709000</v>
      </c>
      <c r="H39" s="80">
        <f t="shared" si="13"/>
        <v>0.0018100434541118045</v>
      </c>
      <c r="I39" s="81">
        <v>100372000</v>
      </c>
      <c r="J39" s="71">
        <f t="shared" si="14"/>
        <v>0.038580947457232964</v>
      </c>
      <c r="K39" s="73">
        <v>317681000</v>
      </c>
      <c r="L39" s="71">
        <f t="shared" si="15"/>
        <v>0.12211009015623109</v>
      </c>
      <c r="M39" s="73">
        <v>31854000</v>
      </c>
      <c r="N39" s="71">
        <f t="shared" si="16"/>
        <v>0.012244027221762035</v>
      </c>
      <c r="O39" s="61">
        <v>442000</v>
      </c>
      <c r="P39" s="71">
        <f>O39/B39</f>
        <v>0.00016989577547619824</v>
      </c>
      <c r="Q39" s="61">
        <v>238842000</v>
      </c>
      <c r="R39" s="71">
        <f>Q39/B39</f>
        <v>0.09180598824951616</v>
      </c>
    </row>
    <row r="40" spans="1:17" s="56" customFormat="1" ht="15" customHeight="1">
      <c r="A40" s="178"/>
      <c r="F40" s="105"/>
      <c r="N40" s="85"/>
      <c r="O40" s="44"/>
      <c r="P40" s="105"/>
      <c r="Q40" s="85"/>
    </row>
    <row r="41" spans="1:18" s="105" customFormat="1" ht="15" customHeight="1" thickBot="1">
      <c r="A41" s="153"/>
      <c r="H41" s="44"/>
      <c r="I41" s="30"/>
      <c r="J41" s="5"/>
      <c r="K41" s="5"/>
      <c r="L41" s="5"/>
      <c r="M41" s="5"/>
      <c r="N41" s="5"/>
      <c r="O41" s="8"/>
      <c r="P41" s="8"/>
      <c r="Q41" s="8"/>
      <c r="R41" s="101"/>
    </row>
    <row r="42" spans="1:18" s="105" customFormat="1" ht="15" customHeight="1" thickBot="1" thickTop="1">
      <c r="A42" s="65" t="s">
        <v>20</v>
      </c>
      <c r="B42" s="79"/>
      <c r="C42" s="65" t="s">
        <v>28</v>
      </c>
      <c r="E42" s="65" t="s">
        <v>27</v>
      </c>
      <c r="I42" s="11" t="s">
        <v>30</v>
      </c>
      <c r="J42" s="16" t="s">
        <v>2</v>
      </c>
      <c r="K42" s="11" t="s">
        <v>19</v>
      </c>
      <c r="L42" s="16" t="s">
        <v>2</v>
      </c>
      <c r="M42" s="11" t="s">
        <v>26</v>
      </c>
      <c r="N42" s="10" t="s">
        <v>2</v>
      </c>
      <c r="O42" s="137" t="s">
        <v>34</v>
      </c>
      <c r="P42" s="137" t="s">
        <v>2</v>
      </c>
      <c r="Q42" s="96" t="s">
        <v>92</v>
      </c>
      <c r="R42" s="11" t="s">
        <v>2</v>
      </c>
    </row>
    <row r="43" spans="1:18" s="105" customFormat="1" ht="15" customHeight="1" thickTop="1">
      <c r="A43" s="65" t="s">
        <v>23</v>
      </c>
      <c r="B43" s="103">
        <f aca="true" t="shared" si="17" ref="B43:B52">B4-B30</f>
        <v>100218558</v>
      </c>
      <c r="C43" s="71">
        <f aca="true" t="shared" si="18" ref="C43:C52">B43/B30</f>
        <v>0.05328204812258204</v>
      </c>
      <c r="D43" s="105">
        <v>2001</v>
      </c>
      <c r="E43" s="61">
        <v>222640000</v>
      </c>
      <c r="H43" s="105">
        <v>2001</v>
      </c>
      <c r="I43" s="83">
        <v>0</v>
      </c>
      <c r="J43" s="74">
        <f>I43/B30</f>
        <v>0</v>
      </c>
      <c r="K43" s="83">
        <v>368219</v>
      </c>
      <c r="L43" s="74">
        <f aca="true" t="shared" si="19" ref="L43:L52">K43/B30</f>
        <v>0.00019576676085929153</v>
      </c>
      <c r="M43" s="84">
        <v>17041812</v>
      </c>
      <c r="N43" s="74">
        <f aca="true" t="shared" si="20" ref="N43:N52">M43/B30</f>
        <v>0.009060424188901182</v>
      </c>
      <c r="O43" s="177">
        <v>0</v>
      </c>
      <c r="P43" s="71">
        <f aca="true" t="shared" si="21" ref="P43:P52">O43/B30</f>
        <v>0</v>
      </c>
      <c r="Q43" s="122"/>
      <c r="R43" s="78"/>
    </row>
    <row r="44" spans="1:18" s="105" customFormat="1" ht="15" customHeight="1">
      <c r="A44" s="65" t="s">
        <v>21</v>
      </c>
      <c r="B44" s="103">
        <f t="shared" si="17"/>
        <v>89472313</v>
      </c>
      <c r="C44" s="71">
        <f t="shared" si="18"/>
        <v>0.04579798469875602</v>
      </c>
      <c r="D44" s="105">
        <v>2002</v>
      </c>
      <c r="E44" s="61">
        <v>215399000</v>
      </c>
      <c r="H44" s="105">
        <v>2002</v>
      </c>
      <c r="I44" s="81">
        <v>0</v>
      </c>
      <c r="J44" s="74">
        <f aca="true" t="shared" si="22" ref="J44:J52">I44/B31</f>
        <v>0</v>
      </c>
      <c r="K44" s="81">
        <v>108739</v>
      </c>
      <c r="L44" s="74">
        <f t="shared" si="19"/>
        <v>5.565997894966715E-05</v>
      </c>
      <c r="M44" s="61">
        <v>8691937</v>
      </c>
      <c r="N44" s="74">
        <f t="shared" si="20"/>
        <v>0.0044491215704745585</v>
      </c>
      <c r="O44" s="81">
        <v>0</v>
      </c>
      <c r="P44" s="71">
        <f t="shared" si="21"/>
        <v>0</v>
      </c>
      <c r="Q44" s="61"/>
      <c r="R44" s="71"/>
    </row>
    <row r="45" spans="1:18" s="105" customFormat="1" ht="15" customHeight="1">
      <c r="A45" s="65" t="s">
        <v>22</v>
      </c>
      <c r="B45" s="103">
        <f t="shared" si="17"/>
        <v>174674940</v>
      </c>
      <c r="C45" s="71">
        <f t="shared" si="18"/>
        <v>0.08969982651793398</v>
      </c>
      <c r="D45" s="105">
        <v>2003</v>
      </c>
      <c r="E45" s="61">
        <v>215589000</v>
      </c>
      <c r="H45" s="105">
        <v>2003</v>
      </c>
      <c r="I45" s="81">
        <v>0</v>
      </c>
      <c r="J45" s="74">
        <f t="shared" si="22"/>
        <v>0</v>
      </c>
      <c r="K45" s="81">
        <v>53421</v>
      </c>
      <c r="L45" s="74">
        <f t="shared" si="19"/>
        <v>2.7432981699690585E-05</v>
      </c>
      <c r="M45" s="61">
        <v>1662899</v>
      </c>
      <c r="N45" s="74">
        <f t="shared" si="20"/>
        <v>0.0008539390471057033</v>
      </c>
      <c r="O45" s="81">
        <v>0</v>
      </c>
      <c r="P45" s="71">
        <f t="shared" si="21"/>
        <v>0</v>
      </c>
      <c r="Q45" s="61"/>
      <c r="R45" s="71"/>
    </row>
    <row r="46" spans="1:18" s="105" customFormat="1" ht="15" customHeight="1">
      <c r="A46" s="65" t="s">
        <v>29</v>
      </c>
      <c r="B46" s="103">
        <f t="shared" si="17"/>
        <v>206822340</v>
      </c>
      <c r="C46" s="71">
        <f t="shared" si="18"/>
        <v>0.09821064088772594</v>
      </c>
      <c r="D46" s="105">
        <v>2004</v>
      </c>
      <c r="E46" s="61">
        <v>215671000</v>
      </c>
      <c r="H46" s="105">
        <v>2004</v>
      </c>
      <c r="I46" s="81">
        <v>0</v>
      </c>
      <c r="J46" s="74">
        <f t="shared" si="22"/>
        <v>0</v>
      </c>
      <c r="K46" s="81">
        <v>51780</v>
      </c>
      <c r="L46" s="74">
        <f t="shared" si="19"/>
        <v>2.458799656345852E-05</v>
      </c>
      <c r="M46" s="61">
        <v>200925</v>
      </c>
      <c r="N46" s="74">
        <f t="shared" si="20"/>
        <v>9.541025897089422E-05</v>
      </c>
      <c r="O46" s="81">
        <v>0</v>
      </c>
      <c r="P46" s="71">
        <f t="shared" si="21"/>
        <v>0</v>
      </c>
      <c r="Q46" s="61"/>
      <c r="R46" s="71"/>
    </row>
    <row r="47" spans="1:18" s="105" customFormat="1" ht="15" customHeight="1">
      <c r="A47" s="65" t="s">
        <v>42</v>
      </c>
      <c r="B47" s="103">
        <f t="shared" si="17"/>
        <v>100628000</v>
      </c>
      <c r="C47" s="71">
        <f t="shared" si="18"/>
        <v>0.04119637671013599</v>
      </c>
      <c r="D47" s="105">
        <v>2005</v>
      </c>
      <c r="E47" s="61">
        <v>309521000</v>
      </c>
      <c r="H47" s="105">
        <v>2005</v>
      </c>
      <c r="I47" s="81">
        <v>200101000</v>
      </c>
      <c r="J47" s="74">
        <f t="shared" si="22"/>
        <v>0.08191990475886356</v>
      </c>
      <c r="K47" s="81">
        <v>394000</v>
      </c>
      <c r="L47" s="74">
        <f t="shared" si="19"/>
        <v>0.00016130075549343703</v>
      </c>
      <c r="M47" s="61">
        <v>7313000</v>
      </c>
      <c r="N47" s="74">
        <f t="shared" si="20"/>
        <v>0.0029938894033591495</v>
      </c>
      <c r="O47" s="81">
        <v>0</v>
      </c>
      <c r="P47" s="71">
        <f t="shared" si="21"/>
        <v>0</v>
      </c>
      <c r="Q47" s="61"/>
      <c r="R47" s="71"/>
    </row>
    <row r="48" spans="1:18" s="105" customFormat="1" ht="15" customHeight="1">
      <c r="A48" s="65" t="s">
        <v>46</v>
      </c>
      <c r="B48" s="103">
        <f t="shared" si="17"/>
        <v>72047857</v>
      </c>
      <c r="C48" s="71">
        <f t="shared" si="18"/>
        <v>0.030124592938738</v>
      </c>
      <c r="D48" s="105">
        <v>2006</v>
      </c>
      <c r="E48" s="61">
        <v>230098904</v>
      </c>
      <c r="H48" s="105">
        <v>2006</v>
      </c>
      <c r="I48" s="81">
        <v>177484</v>
      </c>
      <c r="J48" s="74">
        <f t="shared" si="22"/>
        <v>7.420946959101053E-05</v>
      </c>
      <c r="K48" s="81">
        <v>121560</v>
      </c>
      <c r="L48" s="74">
        <f t="shared" si="19"/>
        <v>5.082657097813459E-05</v>
      </c>
      <c r="M48" s="61">
        <v>7418886</v>
      </c>
      <c r="N48" s="74">
        <f t="shared" si="20"/>
        <v>0.003101978741836863</v>
      </c>
      <c r="O48" s="81">
        <v>0</v>
      </c>
      <c r="P48" s="71">
        <f t="shared" si="21"/>
        <v>0</v>
      </c>
      <c r="Q48" s="61">
        <v>0</v>
      </c>
      <c r="R48" s="71">
        <f>Q48/B35</f>
        <v>0</v>
      </c>
    </row>
    <row r="49" spans="1:18" s="105" customFormat="1" ht="15" customHeight="1">
      <c r="A49" s="65" t="s">
        <v>49</v>
      </c>
      <c r="B49" s="103">
        <f t="shared" si="17"/>
        <v>678329</v>
      </c>
      <c r="C49" s="71">
        <f t="shared" si="18"/>
        <v>0.0002642748808618987</v>
      </c>
      <c r="D49" s="105">
        <v>2007</v>
      </c>
      <c r="E49" s="61">
        <v>176402608</v>
      </c>
      <c r="H49" s="105">
        <v>2007</v>
      </c>
      <c r="I49" s="81">
        <v>0</v>
      </c>
      <c r="J49" s="74">
        <f t="shared" si="22"/>
        <v>0</v>
      </c>
      <c r="K49" s="81">
        <v>488744</v>
      </c>
      <c r="L49" s="74">
        <f t="shared" si="19"/>
        <v>0.0001904131510991979</v>
      </c>
      <c r="M49" s="61">
        <v>1651725</v>
      </c>
      <c r="N49" s="74">
        <f t="shared" si="20"/>
        <v>0.0006435069525136322</v>
      </c>
      <c r="O49" s="81">
        <v>303704</v>
      </c>
      <c r="P49" s="71">
        <f t="shared" si="21"/>
        <v>0.00011832213928238669</v>
      </c>
      <c r="Q49" s="61">
        <v>0</v>
      </c>
      <c r="R49" s="71">
        <f>Q49/B36</f>
        <v>0</v>
      </c>
    </row>
    <row r="50" spans="1:18" s="105" customFormat="1" ht="15" customHeight="1">
      <c r="A50" s="65" t="s">
        <v>51</v>
      </c>
      <c r="B50" s="103">
        <f t="shared" si="17"/>
        <v>811933</v>
      </c>
      <c r="C50" s="71">
        <f t="shared" si="18"/>
        <v>0.0003328829691950075</v>
      </c>
      <c r="D50" s="105">
        <v>2008</v>
      </c>
      <c r="E50" s="61">
        <v>137811990</v>
      </c>
      <c r="H50" s="105">
        <v>2008</v>
      </c>
      <c r="I50" s="81">
        <v>409382</v>
      </c>
      <c r="J50" s="74">
        <f t="shared" si="22"/>
        <v>0.00016784179937875485</v>
      </c>
      <c r="K50" s="81">
        <v>878749</v>
      </c>
      <c r="L50" s="74">
        <f t="shared" si="19"/>
        <v>0.0003602767424124203</v>
      </c>
      <c r="M50" s="61">
        <v>5602569</v>
      </c>
      <c r="N50" s="74">
        <f t="shared" si="20"/>
        <v>0.0022969873177219103</v>
      </c>
      <c r="O50" s="81">
        <v>0</v>
      </c>
      <c r="P50" s="71">
        <f t="shared" si="21"/>
        <v>0</v>
      </c>
      <c r="Q50" s="61">
        <v>0</v>
      </c>
      <c r="R50" s="71">
        <f>Q50/B37</f>
        <v>0</v>
      </c>
    </row>
    <row r="51" spans="1:18" s="105" customFormat="1" ht="15" customHeight="1">
      <c r="A51" s="65" t="s">
        <v>58</v>
      </c>
      <c r="B51" s="103">
        <f t="shared" si="17"/>
        <v>230052</v>
      </c>
      <c r="C51" s="71">
        <f t="shared" si="18"/>
        <v>9.32152629144408E-05</v>
      </c>
      <c r="D51" s="105">
        <v>2009</v>
      </c>
      <c r="E51" s="61">
        <v>82120265</v>
      </c>
      <c r="H51" s="105">
        <v>2009</v>
      </c>
      <c r="I51" s="81">
        <v>308275</v>
      </c>
      <c r="J51" s="74">
        <f t="shared" si="22"/>
        <v>0.00012491060792755218</v>
      </c>
      <c r="K51" s="81">
        <v>97048</v>
      </c>
      <c r="L51" s="74">
        <f t="shared" si="19"/>
        <v>3.932308710778715E-05</v>
      </c>
      <c r="M51" s="61">
        <v>14897416</v>
      </c>
      <c r="N51" s="74">
        <f t="shared" si="20"/>
        <v>0.006036315916339771</v>
      </c>
      <c r="O51" s="81">
        <v>0</v>
      </c>
      <c r="P51" s="71">
        <f t="shared" si="21"/>
        <v>0</v>
      </c>
      <c r="Q51" s="61">
        <v>0</v>
      </c>
      <c r="R51" s="71">
        <f>Q51/B38</f>
        <v>0</v>
      </c>
    </row>
    <row r="52" spans="1:18" s="105" customFormat="1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61"/>
      <c r="H52" s="105">
        <v>2010</v>
      </c>
      <c r="I52" s="81">
        <v>87000</v>
      </c>
      <c r="J52" s="74">
        <f t="shared" si="22"/>
        <v>3.344102367970418E-05</v>
      </c>
      <c r="K52" s="81">
        <v>1000000</v>
      </c>
      <c r="L52" s="74">
        <f t="shared" si="19"/>
        <v>0.00038437958252533544</v>
      </c>
      <c r="M52" s="61">
        <v>1000000</v>
      </c>
      <c r="N52" s="74">
        <f t="shared" si="20"/>
        <v>0.00038437958252533544</v>
      </c>
      <c r="O52" s="81">
        <v>30000000</v>
      </c>
      <c r="P52" s="71">
        <f t="shared" si="21"/>
        <v>0.011531387475760062</v>
      </c>
      <c r="Q52" s="61">
        <v>0</v>
      </c>
      <c r="R52" s="71">
        <f>Q52/B39</f>
        <v>0</v>
      </c>
    </row>
    <row r="53" s="105" customFormat="1" ht="15" customHeight="1">
      <c r="Q53" s="44"/>
    </row>
  </sheetData>
  <sheetProtection/>
  <printOptions/>
  <pageMargins left="0.7874015748031497" right="0.2362204724409449" top="0.7480314960629921" bottom="0.4330708661417323" header="0.5118110236220472" footer="0.2362204724409449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F28">
      <selection activeCell="P52" sqref="P52"/>
    </sheetView>
  </sheetViews>
  <sheetFormatPr defaultColWidth="9.00390625" defaultRowHeight="13.5"/>
  <cols>
    <col min="1" max="1" width="18.625" style="178" customWidth="1"/>
    <col min="2" max="2" width="17.00390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  <col min="17" max="17" width="10.125" style="0" bestFit="1" customWidth="1"/>
    <col min="19" max="19" width="9.25390625" style="0" bestFit="1" customWidth="1"/>
  </cols>
  <sheetData>
    <row r="1" spans="2:7" ht="29.25" customHeight="1">
      <c r="B1" s="121" t="s">
        <v>105</v>
      </c>
      <c r="G1" t="s">
        <v>87</v>
      </c>
    </row>
    <row r="2" spans="1:16" ht="19.5" thickBot="1">
      <c r="A2" s="50"/>
      <c r="B2" s="165" t="s">
        <v>0</v>
      </c>
      <c r="C2" s="2"/>
      <c r="D2" s="3"/>
      <c r="E2" s="3"/>
      <c r="F2" s="3"/>
      <c r="G2" s="3"/>
      <c r="H2" s="3"/>
      <c r="I2" s="4"/>
      <c r="J2" s="5"/>
      <c r="K2" s="6"/>
      <c r="L2" s="6"/>
      <c r="M2" s="7"/>
      <c r="N2" s="8"/>
      <c r="O2" s="6"/>
      <c r="P2" s="28"/>
    </row>
    <row r="3" spans="1:16" s="184" customFormat="1" ht="15" customHeight="1" thickBot="1" thickTop="1">
      <c r="A3" s="187"/>
      <c r="B3" s="191"/>
      <c r="C3" s="189" t="s">
        <v>1</v>
      </c>
      <c r="D3" s="102" t="s">
        <v>2</v>
      </c>
      <c r="E3" s="96" t="s">
        <v>3</v>
      </c>
      <c r="F3" s="109" t="s">
        <v>2</v>
      </c>
      <c r="G3" s="109" t="s">
        <v>4</v>
      </c>
      <c r="H3" s="109" t="s">
        <v>2</v>
      </c>
      <c r="I3" s="109" t="s">
        <v>5</v>
      </c>
      <c r="J3" s="109" t="s">
        <v>2</v>
      </c>
      <c r="K3" s="109" t="s">
        <v>6</v>
      </c>
      <c r="L3" s="109" t="s">
        <v>2</v>
      </c>
      <c r="M3" s="102" t="s">
        <v>7</v>
      </c>
      <c r="N3" s="96" t="s">
        <v>2</v>
      </c>
      <c r="O3" s="102" t="s">
        <v>52</v>
      </c>
      <c r="P3" s="96" t="s">
        <v>2</v>
      </c>
    </row>
    <row r="4" spans="1:16" s="56" customFormat="1" ht="15" customHeight="1" thickTop="1">
      <c r="A4" s="162" t="s">
        <v>9</v>
      </c>
      <c r="B4" s="24">
        <v>5870725912</v>
      </c>
      <c r="C4" s="22">
        <v>1956089106</v>
      </c>
      <c r="D4" s="74">
        <f aca="true" t="shared" si="0" ref="D4:D13">C4/B4</f>
        <v>0.3331937370814187</v>
      </c>
      <c r="E4" s="75">
        <v>0</v>
      </c>
      <c r="F4" s="80">
        <f aca="true" t="shared" si="1" ref="F4:F13">E4/B4</f>
        <v>0</v>
      </c>
      <c r="G4" s="69">
        <v>2358289256</v>
      </c>
      <c r="H4" s="74">
        <f aca="true" t="shared" si="2" ref="H4:H13">G4/B4</f>
        <v>0.40170317799704497</v>
      </c>
      <c r="I4" s="69">
        <v>902555485</v>
      </c>
      <c r="J4" s="71">
        <f aca="true" t="shared" si="3" ref="J4:J13">I4/B4</f>
        <v>0.15373831082032638</v>
      </c>
      <c r="K4" s="24">
        <v>29144193</v>
      </c>
      <c r="L4" s="71">
        <f aca="true" t="shared" si="4" ref="L4:L13">K4/B4</f>
        <v>0.004964325270309094</v>
      </c>
      <c r="M4" s="24">
        <v>110154542</v>
      </c>
      <c r="N4" s="71">
        <f aca="true" t="shared" si="5" ref="N4:N13">M4/B4</f>
        <v>0.018763359702220074</v>
      </c>
      <c r="O4" s="24"/>
      <c r="P4" s="71"/>
    </row>
    <row r="5" spans="1:16" s="56" customFormat="1" ht="15" customHeight="1">
      <c r="A5" s="149" t="s">
        <v>10</v>
      </c>
      <c r="B5" s="13">
        <v>5780919787</v>
      </c>
      <c r="C5" s="88">
        <v>1972400547</v>
      </c>
      <c r="D5" s="74">
        <f t="shared" si="0"/>
        <v>0.34119147465693767</v>
      </c>
      <c r="E5" s="18">
        <v>0</v>
      </c>
      <c r="F5" s="80">
        <f t="shared" si="1"/>
        <v>0</v>
      </c>
      <c r="G5" s="81">
        <v>2337361613</v>
      </c>
      <c r="H5" s="74">
        <f t="shared" si="2"/>
        <v>0.40432348123151707</v>
      </c>
      <c r="I5" s="81">
        <v>830671359</v>
      </c>
      <c r="J5" s="71">
        <f t="shared" si="3"/>
        <v>0.1436919019129092</v>
      </c>
      <c r="K5" s="73">
        <v>31839833</v>
      </c>
      <c r="L5" s="71">
        <f t="shared" si="4"/>
        <v>0.0055077451639444445</v>
      </c>
      <c r="M5" s="73">
        <v>74564471</v>
      </c>
      <c r="N5" s="71">
        <f t="shared" si="5"/>
        <v>0.012898374955431639</v>
      </c>
      <c r="O5" s="73"/>
      <c r="P5" s="71"/>
    </row>
    <row r="6" spans="1:16" s="56" customFormat="1" ht="15" customHeight="1">
      <c r="A6" s="149" t="s">
        <v>11</v>
      </c>
      <c r="B6" s="13">
        <v>6467784416</v>
      </c>
      <c r="C6" s="88">
        <v>1982312717</v>
      </c>
      <c r="D6" s="74">
        <f t="shared" si="0"/>
        <v>0.30649022748750815</v>
      </c>
      <c r="E6" s="18">
        <v>0</v>
      </c>
      <c r="F6" s="80">
        <f t="shared" si="1"/>
        <v>0</v>
      </c>
      <c r="G6" s="81">
        <v>2576883326</v>
      </c>
      <c r="H6" s="74">
        <f t="shared" si="2"/>
        <v>0.39841824653668234</v>
      </c>
      <c r="I6" s="81">
        <v>1102664163</v>
      </c>
      <c r="J6" s="71">
        <f t="shared" si="3"/>
        <v>0.1704856086842088</v>
      </c>
      <c r="K6" s="73">
        <v>63535906</v>
      </c>
      <c r="L6" s="71">
        <f t="shared" si="4"/>
        <v>0.009823442142385718</v>
      </c>
      <c r="M6" s="73">
        <v>128083821</v>
      </c>
      <c r="N6" s="71">
        <f t="shared" si="5"/>
        <v>0.019803353476523792</v>
      </c>
      <c r="O6" s="73"/>
      <c r="P6" s="71"/>
    </row>
    <row r="7" spans="1:16" s="56" customFormat="1" ht="15" customHeight="1">
      <c r="A7" s="149" t="s">
        <v>41</v>
      </c>
      <c r="B7" s="13">
        <v>6656318501</v>
      </c>
      <c r="C7" s="88">
        <v>2075500260</v>
      </c>
      <c r="D7" s="74">
        <f t="shared" si="0"/>
        <v>0.31180903673527505</v>
      </c>
      <c r="E7" s="18">
        <v>0</v>
      </c>
      <c r="F7" s="80">
        <f t="shared" si="1"/>
        <v>0</v>
      </c>
      <c r="G7" s="81">
        <v>2515431111</v>
      </c>
      <c r="H7" s="74">
        <f t="shared" si="2"/>
        <v>0.37790125436787597</v>
      </c>
      <c r="I7" s="81">
        <v>1229330559</v>
      </c>
      <c r="J7" s="71">
        <f t="shared" si="3"/>
        <v>0.18468625844981934</v>
      </c>
      <c r="K7" s="73">
        <v>65129792</v>
      </c>
      <c r="L7" s="71">
        <f t="shared" si="4"/>
        <v>0.009784656787414145</v>
      </c>
      <c r="M7" s="73">
        <v>128391275</v>
      </c>
      <c r="N7" s="71">
        <f t="shared" si="5"/>
        <v>0.019288631543203854</v>
      </c>
      <c r="O7" s="73"/>
      <c r="P7" s="71"/>
    </row>
    <row r="8" spans="1:16" s="56" customFormat="1" ht="15" customHeight="1">
      <c r="A8" s="149" t="s">
        <v>45</v>
      </c>
      <c r="B8" s="13">
        <v>6876066031</v>
      </c>
      <c r="C8" s="88">
        <v>2119280044</v>
      </c>
      <c r="D8" s="74">
        <f t="shared" si="0"/>
        <v>0.3082111245653336</v>
      </c>
      <c r="E8" s="18">
        <v>0</v>
      </c>
      <c r="F8" s="80">
        <f t="shared" si="1"/>
        <v>0</v>
      </c>
      <c r="G8" s="81">
        <v>2236114685</v>
      </c>
      <c r="H8" s="74">
        <f t="shared" si="2"/>
        <v>0.3252026194801968</v>
      </c>
      <c r="I8" s="81">
        <v>1448868043</v>
      </c>
      <c r="J8" s="71">
        <f t="shared" si="3"/>
        <v>0.21071176985036721</v>
      </c>
      <c r="K8" s="73">
        <v>283442988</v>
      </c>
      <c r="L8" s="71">
        <f t="shared" si="4"/>
        <v>0.041221679187216635</v>
      </c>
      <c r="M8" s="73">
        <v>124728954</v>
      </c>
      <c r="N8" s="71">
        <f t="shared" si="5"/>
        <v>0.018139580602872775</v>
      </c>
      <c r="O8" s="73"/>
      <c r="P8" s="71"/>
    </row>
    <row r="9" spans="1:16" s="56" customFormat="1" ht="15" customHeight="1">
      <c r="A9" s="149" t="s">
        <v>48</v>
      </c>
      <c r="B9" s="13">
        <f>C9+E9+G9+I9+K9+M9+O9+G22+I22+K22+M22+O22</f>
        <v>7401683312</v>
      </c>
      <c r="C9" s="88">
        <v>2216170596</v>
      </c>
      <c r="D9" s="74">
        <f t="shared" si="0"/>
        <v>0.2994144038028521</v>
      </c>
      <c r="E9" s="18">
        <v>0</v>
      </c>
      <c r="F9" s="80">
        <f t="shared" si="1"/>
        <v>0</v>
      </c>
      <c r="G9" s="81">
        <v>2119210079</v>
      </c>
      <c r="H9" s="74">
        <f t="shared" si="2"/>
        <v>0.2863146111053177</v>
      </c>
      <c r="I9" s="81">
        <v>1606164565</v>
      </c>
      <c r="J9" s="71">
        <f t="shared" si="3"/>
        <v>0.21699990357544766</v>
      </c>
      <c r="K9" s="73">
        <v>388383524</v>
      </c>
      <c r="L9" s="71">
        <f t="shared" si="4"/>
        <v>0.0524723238793981</v>
      </c>
      <c r="M9" s="73">
        <v>366441461</v>
      </c>
      <c r="N9" s="71">
        <f t="shared" si="5"/>
        <v>0.04950785457220329</v>
      </c>
      <c r="O9" s="73"/>
      <c r="P9" s="71"/>
    </row>
    <row r="10" spans="1:16" s="56" customFormat="1" ht="15" customHeight="1">
      <c r="A10" s="149" t="s">
        <v>59</v>
      </c>
      <c r="B10" s="13">
        <f>C10+E10+G10+I10+K10+M10+O10+G23+I23+K23+M23+O23</f>
        <v>8258391000</v>
      </c>
      <c r="C10" s="88">
        <v>2267388000</v>
      </c>
      <c r="D10" s="74">
        <f t="shared" si="0"/>
        <v>0.2745556610240421</v>
      </c>
      <c r="E10" s="18">
        <v>0</v>
      </c>
      <c r="F10" s="80">
        <f t="shared" si="1"/>
        <v>0</v>
      </c>
      <c r="G10" s="81">
        <v>2222821000</v>
      </c>
      <c r="H10" s="74">
        <f t="shared" si="2"/>
        <v>0.2691590892221015</v>
      </c>
      <c r="I10" s="81">
        <v>1878755000</v>
      </c>
      <c r="J10" s="71">
        <f t="shared" si="3"/>
        <v>0.2274964941718066</v>
      </c>
      <c r="K10" s="73">
        <v>430148000</v>
      </c>
      <c r="L10" s="71">
        <f t="shared" si="4"/>
        <v>0.05208617513992738</v>
      </c>
      <c r="M10" s="73">
        <v>703507000</v>
      </c>
      <c r="N10" s="71">
        <f t="shared" si="5"/>
        <v>0.08518693290254724</v>
      </c>
      <c r="O10" s="73"/>
      <c r="P10" s="71"/>
    </row>
    <row r="11" spans="1:16" s="56" customFormat="1" ht="15" customHeight="1">
      <c r="A11" s="149" t="s">
        <v>57</v>
      </c>
      <c r="B11" s="13">
        <f>C11+E11+G11+I11+K11+M11+O11+G24+I24+K24+M24+O24</f>
        <v>7973699000</v>
      </c>
      <c r="C11" s="88">
        <v>1865900000</v>
      </c>
      <c r="D11" s="74">
        <f t="shared" si="0"/>
        <v>0.2340068266936086</v>
      </c>
      <c r="E11" s="18">
        <v>0</v>
      </c>
      <c r="F11" s="80">
        <f t="shared" si="1"/>
        <v>0</v>
      </c>
      <c r="G11" s="81">
        <v>2175764000</v>
      </c>
      <c r="H11" s="74">
        <f t="shared" si="2"/>
        <v>0.2728675862984043</v>
      </c>
      <c r="I11" s="81">
        <v>628459000</v>
      </c>
      <c r="J11" s="71">
        <f t="shared" si="3"/>
        <v>0.07881649407633771</v>
      </c>
      <c r="K11" s="73">
        <v>400320000</v>
      </c>
      <c r="L11" s="71">
        <f t="shared" si="4"/>
        <v>0.05020505539524379</v>
      </c>
      <c r="M11" s="73">
        <v>790924000</v>
      </c>
      <c r="N11" s="71">
        <f t="shared" si="5"/>
        <v>0.09919160479972972</v>
      </c>
      <c r="O11" s="73">
        <v>1330561000</v>
      </c>
      <c r="P11" s="71">
        <f>O11/B11</f>
        <v>0.16686872679793907</v>
      </c>
    </row>
    <row r="12" spans="1:16" s="56" customFormat="1" ht="15" customHeight="1">
      <c r="A12" s="149" t="s">
        <v>80</v>
      </c>
      <c r="B12" s="13">
        <f>C12+E12+G12+I12+K12+M12+O12+G25+I25+K25+M25+O25</f>
        <v>8213642000</v>
      </c>
      <c r="C12" s="88">
        <v>1806775000</v>
      </c>
      <c r="D12" s="74">
        <f t="shared" si="0"/>
        <v>0.21997245558060602</v>
      </c>
      <c r="E12" s="18">
        <v>0</v>
      </c>
      <c r="F12" s="80">
        <f t="shared" si="1"/>
        <v>0</v>
      </c>
      <c r="G12" s="81">
        <v>2327986000</v>
      </c>
      <c r="H12" s="74">
        <f t="shared" si="2"/>
        <v>0.28342920229540075</v>
      </c>
      <c r="I12" s="81">
        <v>297881000</v>
      </c>
      <c r="J12" s="71">
        <f t="shared" si="3"/>
        <v>0.036266615954286784</v>
      </c>
      <c r="K12" s="73">
        <v>420923000</v>
      </c>
      <c r="L12" s="71">
        <f t="shared" si="4"/>
        <v>0.051246815967873935</v>
      </c>
      <c r="M12" s="73">
        <v>900972000</v>
      </c>
      <c r="N12" s="71">
        <f t="shared" si="5"/>
        <v>0.10969214387478782</v>
      </c>
      <c r="O12" s="73">
        <v>1626324000</v>
      </c>
      <c r="P12" s="71">
        <f>O12/B12</f>
        <v>0.19800278609659394</v>
      </c>
    </row>
    <row r="13" spans="1:16" s="56" customFormat="1" ht="15" customHeight="1">
      <c r="A13" s="149" t="s">
        <v>79</v>
      </c>
      <c r="B13" s="13">
        <f>C13+E13+G13+I13+K13+M13+O13+G26+I26+K26+M26+O26</f>
        <v>10103964000</v>
      </c>
      <c r="C13" s="88">
        <v>1851349000</v>
      </c>
      <c r="D13" s="74">
        <f t="shared" si="0"/>
        <v>0.18322996796108934</v>
      </c>
      <c r="E13" s="18">
        <v>0</v>
      </c>
      <c r="F13" s="80">
        <f t="shared" si="1"/>
        <v>0</v>
      </c>
      <c r="G13" s="81">
        <v>2114266000</v>
      </c>
      <c r="H13" s="74">
        <f t="shared" si="2"/>
        <v>0.20925114143320384</v>
      </c>
      <c r="I13" s="81">
        <v>482590000</v>
      </c>
      <c r="J13" s="71">
        <f t="shared" si="3"/>
        <v>0.047762442542352686</v>
      </c>
      <c r="K13" s="73">
        <v>394402000</v>
      </c>
      <c r="L13" s="71">
        <f t="shared" si="4"/>
        <v>0.03903438294119021</v>
      </c>
      <c r="M13" s="73">
        <v>945250000</v>
      </c>
      <c r="N13" s="71">
        <f t="shared" si="5"/>
        <v>0.09355239191271861</v>
      </c>
      <c r="O13" s="73">
        <v>2011068000</v>
      </c>
      <c r="P13" s="71">
        <f>O13/B13</f>
        <v>0.19903752626197005</v>
      </c>
    </row>
    <row r="14" spans="1:20" s="56" customFormat="1" ht="15" customHeight="1">
      <c r="A14" s="120"/>
      <c r="B14" s="24"/>
      <c r="C14" s="57"/>
      <c r="D14" s="163"/>
      <c r="E14" s="24"/>
      <c r="F14" s="62"/>
      <c r="G14" s="57"/>
      <c r="H14" s="62"/>
      <c r="I14" s="57"/>
      <c r="J14" s="62"/>
      <c r="K14" s="57"/>
      <c r="L14" s="62"/>
      <c r="M14" s="73"/>
      <c r="N14" s="98"/>
      <c r="O14" s="132"/>
      <c r="P14" s="62"/>
      <c r="Q14" s="57"/>
      <c r="R14" s="62"/>
      <c r="S14" s="57"/>
      <c r="T14" s="62"/>
    </row>
    <row r="15" spans="1:20" s="56" customFormat="1" ht="15" customHeight="1" thickBot="1">
      <c r="A15" s="120"/>
      <c r="B15" s="24"/>
      <c r="C15" s="57"/>
      <c r="F15" s="194"/>
      <c r="G15" s="5"/>
      <c r="H15" s="5"/>
      <c r="I15" s="5"/>
      <c r="J15" s="5"/>
      <c r="K15" s="6"/>
      <c r="L15" s="8"/>
      <c r="M15" s="7"/>
      <c r="N15" s="90"/>
      <c r="O15" s="6"/>
      <c r="P15" s="110"/>
      <c r="Q15" s="57"/>
      <c r="R15" s="62"/>
      <c r="S15" s="57"/>
      <c r="T15" s="62"/>
    </row>
    <row r="16" spans="1:20" s="184" customFormat="1" ht="15" customHeight="1" thickBot="1" thickTop="1">
      <c r="A16" s="181"/>
      <c r="B16" s="182"/>
      <c r="C16" s="182"/>
      <c r="F16" s="195"/>
      <c r="G16" s="185" t="s">
        <v>36</v>
      </c>
      <c r="H16" s="96" t="s">
        <v>2</v>
      </c>
      <c r="I16" s="185" t="s">
        <v>24</v>
      </c>
      <c r="J16" s="96" t="s">
        <v>2</v>
      </c>
      <c r="K16" s="102" t="s">
        <v>8</v>
      </c>
      <c r="L16" s="96" t="s">
        <v>2</v>
      </c>
      <c r="M16" s="109" t="s">
        <v>31</v>
      </c>
      <c r="N16" s="96" t="s">
        <v>2</v>
      </c>
      <c r="O16" s="186" t="s">
        <v>25</v>
      </c>
      <c r="P16" s="96" t="s">
        <v>2</v>
      </c>
      <c r="Q16" s="182"/>
      <c r="R16" s="183"/>
      <c r="S16" s="182"/>
      <c r="T16" s="183"/>
    </row>
    <row r="17" spans="1:20" s="56" customFormat="1" ht="15" customHeight="1" thickTop="1">
      <c r="A17" s="120"/>
      <c r="B17" s="24"/>
      <c r="C17" s="57"/>
      <c r="F17" s="163">
        <v>2001</v>
      </c>
      <c r="G17" s="69">
        <v>0</v>
      </c>
      <c r="H17" s="70">
        <f aca="true" t="shared" si="6" ref="H17:H26">G17/B4</f>
        <v>0</v>
      </c>
      <c r="I17" s="69">
        <v>16254000</v>
      </c>
      <c r="J17" s="70">
        <f aca="true" t="shared" si="7" ref="J17:J26">I17/B4</f>
        <v>0.0027686525045865574</v>
      </c>
      <c r="K17" s="24">
        <v>491462944</v>
      </c>
      <c r="L17" s="71">
        <f aca="true" t="shared" si="8" ref="L17:L26">K17/B4</f>
        <v>0.0837141694854856</v>
      </c>
      <c r="M17" s="24">
        <v>0</v>
      </c>
      <c r="N17" s="71">
        <f aca="true" t="shared" si="9" ref="N17:N26">M17/B4</f>
        <v>0</v>
      </c>
      <c r="O17" s="24">
        <v>6776386</v>
      </c>
      <c r="P17" s="71">
        <f aca="true" t="shared" si="10" ref="P17:P26">O17/B4</f>
        <v>0.0011542671386086676</v>
      </c>
      <c r="Q17" s="57"/>
      <c r="R17" s="62"/>
      <c r="S17" s="57"/>
      <c r="T17" s="62"/>
    </row>
    <row r="18" spans="1:20" s="56" customFormat="1" ht="15" customHeight="1">
      <c r="A18" s="120"/>
      <c r="B18" s="24"/>
      <c r="C18" s="57"/>
      <c r="F18" s="163">
        <v>2002</v>
      </c>
      <c r="G18" s="61">
        <v>0</v>
      </c>
      <c r="H18" s="72">
        <f t="shared" si="6"/>
        <v>0</v>
      </c>
      <c r="I18" s="61">
        <v>0</v>
      </c>
      <c r="J18" s="72">
        <f t="shared" si="7"/>
        <v>0</v>
      </c>
      <c r="K18" s="73">
        <v>519655700</v>
      </c>
      <c r="L18" s="71">
        <f t="shared" si="8"/>
        <v>0.0898915257687176</v>
      </c>
      <c r="M18" s="73">
        <v>0</v>
      </c>
      <c r="N18" s="71">
        <f t="shared" si="9"/>
        <v>0</v>
      </c>
      <c r="O18" s="73">
        <v>14426264</v>
      </c>
      <c r="P18" s="71">
        <f t="shared" si="10"/>
        <v>0.0024954963105423902</v>
      </c>
      <c r="Q18" s="57"/>
      <c r="R18" s="62"/>
      <c r="S18" s="57"/>
      <c r="T18" s="62"/>
    </row>
    <row r="19" spans="1:20" s="56" customFormat="1" ht="15" customHeight="1">
      <c r="A19" s="120"/>
      <c r="B19" s="24"/>
      <c r="C19" s="57"/>
      <c r="F19" s="163">
        <v>2003</v>
      </c>
      <c r="G19" s="61">
        <v>0</v>
      </c>
      <c r="H19" s="72">
        <f t="shared" si="6"/>
        <v>0</v>
      </c>
      <c r="I19" s="61">
        <v>0</v>
      </c>
      <c r="J19" s="72">
        <f t="shared" si="7"/>
        <v>0</v>
      </c>
      <c r="K19" s="73">
        <v>605108000</v>
      </c>
      <c r="L19" s="71">
        <f t="shared" si="8"/>
        <v>0.0935572308970417</v>
      </c>
      <c r="M19" s="73">
        <v>0</v>
      </c>
      <c r="N19" s="71">
        <f t="shared" si="9"/>
        <v>0</v>
      </c>
      <c r="O19" s="73">
        <v>9196483</v>
      </c>
      <c r="P19" s="71">
        <f t="shared" si="10"/>
        <v>0.0014218907756495017</v>
      </c>
      <c r="Q19" s="57"/>
      <c r="R19" s="62"/>
      <c r="S19" s="57"/>
      <c r="T19" s="62"/>
    </row>
    <row r="20" spans="1:20" s="56" customFormat="1" ht="15" customHeight="1">
      <c r="A20" s="120"/>
      <c r="B20" s="24"/>
      <c r="C20" s="57"/>
      <c r="F20" s="163">
        <v>2004</v>
      </c>
      <c r="G20" s="61">
        <v>0</v>
      </c>
      <c r="H20" s="72">
        <f t="shared" si="6"/>
        <v>0</v>
      </c>
      <c r="I20" s="61">
        <v>0</v>
      </c>
      <c r="J20" s="72">
        <f t="shared" si="7"/>
        <v>0</v>
      </c>
      <c r="K20" s="73">
        <v>631318000</v>
      </c>
      <c r="L20" s="71">
        <f t="shared" si="8"/>
        <v>0.0948449206427179</v>
      </c>
      <c r="M20" s="73">
        <v>0</v>
      </c>
      <c r="N20" s="71">
        <f t="shared" si="9"/>
        <v>0</v>
      </c>
      <c r="O20" s="73">
        <v>11217504</v>
      </c>
      <c r="P20" s="71">
        <f t="shared" si="10"/>
        <v>0.001685241473693718</v>
      </c>
      <c r="Q20" s="57"/>
      <c r="R20" s="62"/>
      <c r="S20" s="57"/>
      <c r="T20" s="62"/>
    </row>
    <row r="21" spans="1:20" s="56" customFormat="1" ht="15" customHeight="1">
      <c r="A21" s="120"/>
      <c r="B21" s="24"/>
      <c r="C21" s="57"/>
      <c r="F21" s="163">
        <v>2005</v>
      </c>
      <c r="G21" s="61">
        <v>0</v>
      </c>
      <c r="H21" s="72">
        <f t="shared" si="6"/>
        <v>0</v>
      </c>
      <c r="I21" s="61">
        <v>0</v>
      </c>
      <c r="J21" s="72">
        <f t="shared" si="7"/>
        <v>0</v>
      </c>
      <c r="K21" s="73">
        <v>655672000</v>
      </c>
      <c r="L21" s="71">
        <f t="shared" si="8"/>
        <v>0.09535568696460646</v>
      </c>
      <c r="M21" s="73">
        <v>0</v>
      </c>
      <c r="N21" s="71">
        <f t="shared" si="9"/>
        <v>0</v>
      </c>
      <c r="O21" s="73">
        <v>7959317</v>
      </c>
      <c r="P21" s="71">
        <f t="shared" si="10"/>
        <v>0.0011575393494065182</v>
      </c>
      <c r="Q21" s="57"/>
      <c r="R21" s="62"/>
      <c r="S21" s="57"/>
      <c r="T21" s="62"/>
    </row>
    <row r="22" spans="1:20" s="56" customFormat="1" ht="15" customHeight="1">
      <c r="A22" s="120"/>
      <c r="B22" s="24"/>
      <c r="C22" s="57"/>
      <c r="F22" s="163">
        <v>2006</v>
      </c>
      <c r="G22" s="61">
        <v>0</v>
      </c>
      <c r="H22" s="72">
        <f t="shared" si="6"/>
        <v>0</v>
      </c>
      <c r="I22" s="61">
        <v>0</v>
      </c>
      <c r="J22" s="72">
        <f t="shared" si="7"/>
        <v>0</v>
      </c>
      <c r="K22" s="73">
        <v>694094000</v>
      </c>
      <c r="L22" s="71">
        <f t="shared" si="8"/>
        <v>0.09377515502111501</v>
      </c>
      <c r="M22" s="73">
        <v>0</v>
      </c>
      <c r="N22" s="71">
        <f t="shared" si="9"/>
        <v>0</v>
      </c>
      <c r="O22" s="73">
        <v>11219087</v>
      </c>
      <c r="P22" s="71">
        <f t="shared" si="10"/>
        <v>0.0015157480436660974</v>
      </c>
      <c r="Q22" s="57"/>
      <c r="R22" s="62"/>
      <c r="S22" s="57"/>
      <c r="T22" s="62"/>
    </row>
    <row r="23" spans="1:20" s="56" customFormat="1" ht="15" customHeight="1">
      <c r="A23" s="120"/>
      <c r="B23" s="24"/>
      <c r="C23" s="57"/>
      <c r="F23" s="163">
        <v>2007</v>
      </c>
      <c r="G23" s="61">
        <v>0</v>
      </c>
      <c r="H23" s="72">
        <f t="shared" si="6"/>
        <v>0</v>
      </c>
      <c r="I23" s="61">
        <v>0</v>
      </c>
      <c r="J23" s="72">
        <f t="shared" si="7"/>
        <v>0</v>
      </c>
      <c r="K23" s="73">
        <v>745766000</v>
      </c>
      <c r="L23" s="71">
        <f t="shared" si="8"/>
        <v>0.09030403137850944</v>
      </c>
      <c r="M23" s="73">
        <v>0</v>
      </c>
      <c r="N23" s="71">
        <f t="shared" si="9"/>
        <v>0</v>
      </c>
      <c r="O23" s="73">
        <v>10006000</v>
      </c>
      <c r="P23" s="71">
        <f t="shared" si="10"/>
        <v>0.0012116161610657573</v>
      </c>
      <c r="Q23" s="57"/>
      <c r="R23" s="62"/>
      <c r="S23" s="57"/>
      <c r="T23" s="62"/>
    </row>
    <row r="24" spans="1:20" s="56" customFormat="1" ht="15" customHeight="1">
      <c r="A24" s="120"/>
      <c r="B24" s="24"/>
      <c r="C24" s="57"/>
      <c r="F24" s="163">
        <v>2008</v>
      </c>
      <c r="G24" s="61">
        <v>0</v>
      </c>
      <c r="H24" s="72">
        <f t="shared" si="6"/>
        <v>0</v>
      </c>
      <c r="I24" s="61">
        <v>0</v>
      </c>
      <c r="J24" s="72">
        <f t="shared" si="7"/>
        <v>0</v>
      </c>
      <c r="K24" s="73">
        <v>768808000</v>
      </c>
      <c r="L24" s="71">
        <f t="shared" si="8"/>
        <v>0.09641798618182101</v>
      </c>
      <c r="M24" s="73">
        <v>0</v>
      </c>
      <c r="N24" s="71">
        <f t="shared" si="9"/>
        <v>0</v>
      </c>
      <c r="O24" s="73">
        <v>12963000</v>
      </c>
      <c r="P24" s="71">
        <f t="shared" si="10"/>
        <v>0.0016257197569158304</v>
      </c>
      <c r="Q24" s="57"/>
      <c r="R24" s="62"/>
      <c r="S24" s="57"/>
      <c r="T24" s="62"/>
    </row>
    <row r="25" spans="1:20" s="56" customFormat="1" ht="15" customHeight="1">
      <c r="A25" s="120"/>
      <c r="B25" s="24"/>
      <c r="C25" s="57"/>
      <c r="F25" s="163">
        <v>2009</v>
      </c>
      <c r="G25" s="61">
        <v>0</v>
      </c>
      <c r="H25" s="72">
        <f t="shared" si="6"/>
        <v>0</v>
      </c>
      <c r="I25" s="61">
        <v>0</v>
      </c>
      <c r="J25" s="72">
        <f t="shared" si="7"/>
        <v>0</v>
      </c>
      <c r="K25" s="73">
        <v>819140000</v>
      </c>
      <c r="L25" s="71">
        <f t="shared" si="8"/>
        <v>0.09972920660530371</v>
      </c>
      <c r="M25" s="73">
        <v>0</v>
      </c>
      <c r="N25" s="71">
        <f t="shared" si="9"/>
        <v>0</v>
      </c>
      <c r="O25" s="73">
        <v>13641000</v>
      </c>
      <c r="P25" s="71">
        <f t="shared" si="10"/>
        <v>0.001660773625147042</v>
      </c>
      <c r="Q25" s="57"/>
      <c r="R25" s="62"/>
      <c r="S25" s="57"/>
      <c r="T25" s="62"/>
    </row>
    <row r="26" spans="1:20" s="56" customFormat="1" ht="15" customHeight="1">
      <c r="A26" s="120"/>
      <c r="B26" s="24"/>
      <c r="C26" s="57"/>
      <c r="F26" s="163">
        <v>2010</v>
      </c>
      <c r="G26" s="61">
        <v>2000</v>
      </c>
      <c r="H26" s="72">
        <f t="shared" si="6"/>
        <v>1.979421145997749E-07</v>
      </c>
      <c r="I26" s="61">
        <v>0</v>
      </c>
      <c r="J26" s="72">
        <f t="shared" si="7"/>
        <v>0</v>
      </c>
      <c r="K26" s="73">
        <v>799274000</v>
      </c>
      <c r="L26" s="71">
        <f t="shared" si="8"/>
        <v>0.07910499285231024</v>
      </c>
      <c r="M26" s="73">
        <v>0</v>
      </c>
      <c r="N26" s="71">
        <f t="shared" si="9"/>
        <v>0</v>
      </c>
      <c r="O26" s="73">
        <v>1505763000</v>
      </c>
      <c r="P26" s="71">
        <f t="shared" si="10"/>
        <v>0.14902695615305042</v>
      </c>
      <c r="Q26" s="57"/>
      <c r="R26" s="62"/>
      <c r="S26" s="57"/>
      <c r="T26" s="62"/>
    </row>
    <row r="27" s="56" customFormat="1" ht="15" customHeight="1">
      <c r="A27" s="178"/>
    </row>
    <row r="28" spans="1:16" s="56" customFormat="1" ht="19.5" thickBot="1">
      <c r="A28" s="50"/>
      <c r="B28" s="165" t="s">
        <v>12</v>
      </c>
      <c r="C28" s="2"/>
      <c r="D28" s="3"/>
      <c r="E28" s="3"/>
      <c r="F28" s="3"/>
      <c r="G28" s="3"/>
      <c r="H28" s="3"/>
      <c r="I28" s="5"/>
      <c r="J28" s="5"/>
      <c r="K28" s="7"/>
      <c r="L28" s="7"/>
      <c r="M28" s="7"/>
      <c r="N28" s="5"/>
      <c r="O28" s="6"/>
      <c r="P28" s="28"/>
    </row>
    <row r="29" spans="1:16" s="190" customFormat="1" ht="15" customHeight="1" thickBot="1" thickTop="1">
      <c r="A29" s="187"/>
      <c r="B29" s="188"/>
      <c r="C29" s="189" t="s">
        <v>13</v>
      </c>
      <c r="D29" s="96" t="s">
        <v>2</v>
      </c>
      <c r="E29" s="102" t="s">
        <v>14</v>
      </c>
      <c r="F29" s="96" t="s">
        <v>2</v>
      </c>
      <c r="G29" s="102" t="s">
        <v>15</v>
      </c>
      <c r="H29" s="96" t="s">
        <v>2</v>
      </c>
      <c r="I29" s="102" t="s">
        <v>16</v>
      </c>
      <c r="J29" s="96" t="s">
        <v>2</v>
      </c>
      <c r="K29" s="102" t="s">
        <v>17</v>
      </c>
      <c r="L29" s="96" t="s">
        <v>2</v>
      </c>
      <c r="M29" s="102" t="s">
        <v>18</v>
      </c>
      <c r="N29" s="96" t="s">
        <v>2</v>
      </c>
      <c r="O29" s="102" t="s">
        <v>78</v>
      </c>
      <c r="P29" s="96" t="s">
        <v>2</v>
      </c>
    </row>
    <row r="30" spans="1:16" s="105" customFormat="1" ht="15" customHeight="1" thickTop="1">
      <c r="A30" s="164" t="s">
        <v>9</v>
      </c>
      <c r="B30" s="24">
        <v>6120828366</v>
      </c>
      <c r="C30" s="22">
        <v>151698191</v>
      </c>
      <c r="D30" s="71">
        <f aca="true" t="shared" si="11" ref="D30:D39">C30/B30</f>
        <v>0.02478393150878951</v>
      </c>
      <c r="E30" s="24">
        <v>3894444578</v>
      </c>
      <c r="F30" s="60">
        <f aca="true" t="shared" si="12" ref="F30:F39">E30/B30</f>
        <v>0.6362610328420374</v>
      </c>
      <c r="G30" s="24">
        <v>1600180177</v>
      </c>
      <c r="H30" s="60">
        <f aca="true" t="shared" si="13" ref="H30:H39">G30/B30</f>
        <v>0.2614319633415449</v>
      </c>
      <c r="I30" s="24">
        <v>259724250</v>
      </c>
      <c r="J30" s="71">
        <f aca="true" t="shared" si="14" ref="J30:J39">I30/B30</f>
        <v>0.0424328594872415</v>
      </c>
      <c r="K30" s="24">
        <v>55941899</v>
      </c>
      <c r="L30" s="71">
        <f aca="true" t="shared" si="15" ref="L30:L39">K30/B30</f>
        <v>0.009139596089762338</v>
      </c>
      <c r="M30" s="24">
        <v>11594834</v>
      </c>
      <c r="N30" s="71">
        <f aca="true" t="shared" si="16" ref="N30:N39">M30/B30</f>
        <v>0.001894324314729527</v>
      </c>
      <c r="O30" s="24"/>
      <c r="P30" s="71"/>
    </row>
    <row r="31" spans="1:16" s="105" customFormat="1" ht="15" customHeight="1">
      <c r="A31" s="149" t="s">
        <v>10</v>
      </c>
      <c r="B31" s="73">
        <v>6314448699</v>
      </c>
      <c r="C31" s="88">
        <v>151375685</v>
      </c>
      <c r="D31" s="71">
        <f t="shared" si="11"/>
        <v>0.023972905983696235</v>
      </c>
      <c r="E31" s="73">
        <v>3490021235</v>
      </c>
      <c r="F31" s="60">
        <f t="shared" si="12"/>
        <v>0.5527040287068457</v>
      </c>
      <c r="G31" s="73">
        <v>2059769696</v>
      </c>
      <c r="H31" s="60">
        <f t="shared" si="13"/>
        <v>0.3261994505278346</v>
      </c>
      <c r="I31" s="73">
        <v>261766181</v>
      </c>
      <c r="J31" s="71">
        <f t="shared" si="14"/>
        <v>0.04145511246951062</v>
      </c>
      <c r="K31" s="73">
        <v>52246979</v>
      </c>
      <c r="L31" s="71">
        <f t="shared" si="15"/>
        <v>0.008274194864909457</v>
      </c>
      <c r="M31" s="73">
        <v>12094302</v>
      </c>
      <c r="N31" s="71">
        <f t="shared" si="16"/>
        <v>0.0019153377557593171</v>
      </c>
      <c r="O31" s="73"/>
      <c r="P31" s="71"/>
    </row>
    <row r="32" spans="1:16" s="105" customFormat="1" ht="15" customHeight="1">
      <c r="A32" s="149" t="s">
        <v>11</v>
      </c>
      <c r="B32" s="73">
        <v>7351754463</v>
      </c>
      <c r="C32" s="88">
        <v>149709933</v>
      </c>
      <c r="D32" s="71">
        <f t="shared" si="11"/>
        <v>0.020363837469472353</v>
      </c>
      <c r="E32" s="73">
        <v>4152338030</v>
      </c>
      <c r="F32" s="60">
        <f t="shared" si="12"/>
        <v>0.5648091283377237</v>
      </c>
      <c r="G32" s="73">
        <v>2062659985</v>
      </c>
      <c r="H32" s="80">
        <f t="shared" si="13"/>
        <v>0.28056703952518824</v>
      </c>
      <c r="I32" s="81">
        <v>293733571</v>
      </c>
      <c r="J32" s="71">
        <f t="shared" si="14"/>
        <v>0.03995421398773666</v>
      </c>
      <c r="K32" s="73">
        <v>127083339</v>
      </c>
      <c r="L32" s="71">
        <f t="shared" si="15"/>
        <v>0.01728612396395807</v>
      </c>
      <c r="M32" s="73">
        <v>13382038</v>
      </c>
      <c r="N32" s="71">
        <f t="shared" si="16"/>
        <v>0.0018202509438188237</v>
      </c>
      <c r="O32" s="73"/>
      <c r="P32" s="71"/>
    </row>
    <row r="33" spans="1:16" s="105" customFormat="1" ht="15" customHeight="1">
      <c r="A33" s="149" t="s">
        <v>41</v>
      </c>
      <c r="B33" s="73">
        <v>6813456711</v>
      </c>
      <c r="C33" s="88">
        <v>156047392</v>
      </c>
      <c r="D33" s="71">
        <f t="shared" si="11"/>
        <v>0.02290282284292919</v>
      </c>
      <c r="E33" s="73">
        <v>4443020606</v>
      </c>
      <c r="F33" s="80">
        <f t="shared" si="12"/>
        <v>0.6520949342537035</v>
      </c>
      <c r="G33" s="81">
        <v>1697143813</v>
      </c>
      <c r="H33" s="80">
        <f t="shared" si="13"/>
        <v>0.24908704714598723</v>
      </c>
      <c r="I33" s="81">
        <v>350894043</v>
      </c>
      <c r="J33" s="71">
        <f t="shared" si="14"/>
        <v>0.051500150053569484</v>
      </c>
      <c r="K33" s="73">
        <v>132993617</v>
      </c>
      <c r="L33" s="71">
        <f t="shared" si="15"/>
        <v>0.019519257645724552</v>
      </c>
      <c r="M33" s="73">
        <v>14092566</v>
      </c>
      <c r="N33" s="71">
        <f t="shared" si="16"/>
        <v>0.0020683430742648185</v>
      </c>
      <c r="O33" s="73"/>
      <c r="P33" s="71"/>
    </row>
    <row r="34" spans="1:16" s="105" customFormat="1" ht="15" customHeight="1">
      <c r="A34" s="149" t="s">
        <v>45</v>
      </c>
      <c r="B34" s="73">
        <v>8000677175</v>
      </c>
      <c r="C34" s="88">
        <v>150081180</v>
      </c>
      <c r="D34" s="71">
        <f t="shared" si="11"/>
        <v>0.018758559646546418</v>
      </c>
      <c r="E34" s="73">
        <v>4719988950</v>
      </c>
      <c r="F34" s="80">
        <f t="shared" si="12"/>
        <v>0.589948681437706</v>
      </c>
      <c r="G34" s="81">
        <v>1487332478</v>
      </c>
      <c r="H34" s="80">
        <f t="shared" si="13"/>
        <v>0.18590082382620318</v>
      </c>
      <c r="I34" s="81">
        <v>411160450</v>
      </c>
      <c r="J34" s="71">
        <f t="shared" si="14"/>
        <v>0.0513907061873172</v>
      </c>
      <c r="K34" s="73">
        <v>141313575</v>
      </c>
      <c r="L34" s="71">
        <f t="shared" si="15"/>
        <v>0.017662701782490055</v>
      </c>
      <c r="M34" s="73">
        <v>14866015</v>
      </c>
      <c r="N34" s="71">
        <f t="shared" si="16"/>
        <v>0.0018580945930992397</v>
      </c>
      <c r="O34" s="73"/>
      <c r="P34" s="71"/>
    </row>
    <row r="35" spans="1:16" s="105" customFormat="1" ht="15" customHeight="1">
      <c r="A35" s="149" t="s">
        <v>48</v>
      </c>
      <c r="B35" s="73">
        <f>C35+E35+G35+I35+K35+M35+O35+G48+I48+K48+M48+O48</f>
        <v>8649759455</v>
      </c>
      <c r="C35" s="88">
        <v>157303096</v>
      </c>
      <c r="D35" s="71">
        <f t="shared" si="11"/>
        <v>0.018185834741227494</v>
      </c>
      <c r="E35" s="73">
        <v>4898863139</v>
      </c>
      <c r="F35" s="80">
        <f t="shared" si="12"/>
        <v>0.5663583090935793</v>
      </c>
      <c r="G35" s="81">
        <v>1566391960</v>
      </c>
      <c r="H35" s="80">
        <f t="shared" si="13"/>
        <v>0.18109081161725785</v>
      </c>
      <c r="I35" s="81">
        <v>428190015</v>
      </c>
      <c r="J35" s="71">
        <f t="shared" si="14"/>
        <v>0.049503112453894244</v>
      </c>
      <c r="K35" s="73">
        <v>412027413</v>
      </c>
      <c r="L35" s="71">
        <f t="shared" si="15"/>
        <v>0.04763455158996673</v>
      </c>
      <c r="M35" s="73">
        <v>16114226</v>
      </c>
      <c r="N35" s="71">
        <f t="shared" si="16"/>
        <v>0.0018629681072443187</v>
      </c>
      <c r="O35" s="73"/>
      <c r="P35" s="71"/>
    </row>
    <row r="36" spans="1:16" s="105" customFormat="1" ht="15" customHeight="1">
      <c r="A36" s="149" t="s">
        <v>59</v>
      </c>
      <c r="B36" s="73">
        <f>C36+E36+G36+I36+K36+M36+O36+G49+I49+K49+M49+O49</f>
        <v>9612220000</v>
      </c>
      <c r="C36" s="88">
        <v>183802000</v>
      </c>
      <c r="D36" s="71">
        <f t="shared" si="11"/>
        <v>0.01912170133434316</v>
      </c>
      <c r="E36" s="73">
        <v>5335024000</v>
      </c>
      <c r="F36" s="80">
        <f t="shared" si="12"/>
        <v>0.5550251658825953</v>
      </c>
      <c r="G36" s="81">
        <v>1649988000</v>
      </c>
      <c r="H36" s="80">
        <f t="shared" si="13"/>
        <v>0.17165524717495023</v>
      </c>
      <c r="I36" s="81">
        <v>410770000</v>
      </c>
      <c r="J36" s="71">
        <f t="shared" si="14"/>
        <v>0.04273414466169106</v>
      </c>
      <c r="K36" s="73">
        <v>717879000</v>
      </c>
      <c r="L36" s="71">
        <f t="shared" si="15"/>
        <v>0.07468399599676245</v>
      </c>
      <c r="M36" s="73">
        <v>30176000</v>
      </c>
      <c r="N36" s="71">
        <f t="shared" si="16"/>
        <v>0.0031393372186654073</v>
      </c>
      <c r="O36" s="73"/>
      <c r="P36" s="71"/>
    </row>
    <row r="37" spans="1:16" s="105" customFormat="1" ht="15" customHeight="1">
      <c r="A37" s="149" t="s">
        <v>57</v>
      </c>
      <c r="B37" s="73">
        <f>C37+E37+G37+I37+K37+M37+O37+G50+I50+K50+M50+O50</f>
        <v>9387826000</v>
      </c>
      <c r="C37" s="88">
        <v>189831000</v>
      </c>
      <c r="D37" s="71">
        <f t="shared" si="11"/>
        <v>0.02022097554854553</v>
      </c>
      <c r="E37" s="73">
        <v>5433451000</v>
      </c>
      <c r="F37" s="80">
        <f t="shared" si="12"/>
        <v>0.5787762789808844</v>
      </c>
      <c r="G37" s="81">
        <v>246535000</v>
      </c>
      <c r="H37" s="80">
        <f t="shared" si="13"/>
        <v>0.02626113862783567</v>
      </c>
      <c r="I37" s="81">
        <v>365814000</v>
      </c>
      <c r="J37" s="71">
        <f t="shared" si="14"/>
        <v>0.038966849193838915</v>
      </c>
      <c r="K37" s="73">
        <v>831098000</v>
      </c>
      <c r="L37" s="71">
        <f t="shared" si="15"/>
        <v>0.08852933575888602</v>
      </c>
      <c r="M37" s="73">
        <v>56147000</v>
      </c>
      <c r="N37" s="71">
        <f t="shared" si="16"/>
        <v>0.005980830918681279</v>
      </c>
      <c r="O37" s="73">
        <v>1153000</v>
      </c>
      <c r="P37" s="71">
        <f>O37/B37</f>
        <v>0.00012281863766967985</v>
      </c>
    </row>
    <row r="38" spans="1:16" s="105" customFormat="1" ht="15" customHeight="1">
      <c r="A38" s="149" t="s">
        <v>80</v>
      </c>
      <c r="B38" s="73">
        <f>C38+E38+G38+I38+K38+M38+O38+G51+I51+K51+M51+O51</f>
        <v>9558868000</v>
      </c>
      <c r="C38" s="88">
        <v>172471000</v>
      </c>
      <c r="D38" s="71">
        <f t="shared" si="11"/>
        <v>0.018043036058244553</v>
      </c>
      <c r="E38" s="73">
        <v>5622168000</v>
      </c>
      <c r="F38" s="80">
        <f t="shared" si="12"/>
        <v>0.5881625313792387</v>
      </c>
      <c r="G38" s="81">
        <v>68825000</v>
      </c>
      <c r="H38" s="80">
        <f t="shared" si="13"/>
        <v>0.007200120348978561</v>
      </c>
      <c r="I38" s="81">
        <v>349044000</v>
      </c>
      <c r="J38" s="71">
        <f t="shared" si="14"/>
        <v>0.03651520242773517</v>
      </c>
      <c r="K38" s="73">
        <v>862409000</v>
      </c>
      <c r="L38" s="71">
        <f t="shared" si="15"/>
        <v>0.09022082949571016</v>
      </c>
      <c r="M38" s="73">
        <v>70437000</v>
      </c>
      <c r="N38" s="71">
        <f t="shared" si="16"/>
        <v>0.007368759564417042</v>
      </c>
      <c r="O38" s="73">
        <v>2758000</v>
      </c>
      <c r="P38" s="71">
        <f>O38/B38</f>
        <v>0.0002885278884487159</v>
      </c>
    </row>
    <row r="39" spans="1:16" s="105" customFormat="1" ht="15" customHeight="1">
      <c r="A39" s="149" t="s">
        <v>79</v>
      </c>
      <c r="B39" s="73">
        <f>C39+E39+G39+I39+K39+M39+O39+G52+I52+K52+M52+O52</f>
        <v>10103964000</v>
      </c>
      <c r="C39" s="88">
        <v>171613000</v>
      </c>
      <c r="D39" s="71">
        <f t="shared" si="11"/>
        <v>0.016984720056405583</v>
      </c>
      <c r="E39" s="73">
        <v>6046904000</v>
      </c>
      <c r="F39" s="80">
        <f t="shared" si="12"/>
        <v>0.5984684822709186</v>
      </c>
      <c r="G39" s="81">
        <v>24727000</v>
      </c>
      <c r="H39" s="80">
        <f t="shared" si="13"/>
        <v>0.002447257333854317</v>
      </c>
      <c r="I39" s="81">
        <v>361172000</v>
      </c>
      <c r="J39" s="71">
        <f t="shared" si="14"/>
        <v>0.03574557470711495</v>
      </c>
      <c r="K39" s="73">
        <v>990571000</v>
      </c>
      <c r="L39" s="71">
        <f t="shared" si="15"/>
        <v>0.09803785920060681</v>
      </c>
      <c r="M39" s="73">
        <v>94098000</v>
      </c>
      <c r="N39" s="71">
        <f t="shared" si="16"/>
        <v>0.009312978549804809</v>
      </c>
      <c r="O39" s="73">
        <v>1595000</v>
      </c>
      <c r="P39" s="71">
        <f>O39/B39</f>
        <v>0.0001578588363933205</v>
      </c>
    </row>
    <row r="40" spans="1:15" s="105" customFormat="1" ht="15" customHeight="1">
      <c r="A40" s="153"/>
      <c r="N40" s="44"/>
      <c r="O40" s="44"/>
    </row>
    <row r="41" spans="1:17" s="105" customFormat="1" ht="15" customHeight="1" thickBot="1">
      <c r="A41" s="153"/>
      <c r="G41" s="34"/>
      <c r="H41" s="5"/>
      <c r="I41" s="5"/>
      <c r="J41" s="5"/>
      <c r="K41" s="5"/>
      <c r="L41" s="5"/>
      <c r="M41" s="5"/>
      <c r="N41" s="5"/>
      <c r="O41" s="5"/>
      <c r="P41" s="28"/>
      <c r="Q41" s="44"/>
    </row>
    <row r="42" spans="1:17" s="190" customFormat="1" ht="15" customHeight="1" thickBot="1" thickTop="1">
      <c r="A42" s="192" t="s">
        <v>20</v>
      </c>
      <c r="B42" s="192"/>
      <c r="C42" s="192" t="s">
        <v>28</v>
      </c>
      <c r="E42" s="192" t="s">
        <v>27</v>
      </c>
      <c r="G42" s="96" t="s">
        <v>77</v>
      </c>
      <c r="H42" s="109" t="s">
        <v>2</v>
      </c>
      <c r="I42" s="96" t="s">
        <v>32</v>
      </c>
      <c r="J42" s="109" t="s">
        <v>2</v>
      </c>
      <c r="K42" s="96" t="s">
        <v>19</v>
      </c>
      <c r="L42" s="109" t="s">
        <v>2</v>
      </c>
      <c r="M42" s="96" t="s">
        <v>26</v>
      </c>
      <c r="N42" s="102" t="s">
        <v>2</v>
      </c>
      <c r="O42" s="96" t="s">
        <v>34</v>
      </c>
      <c r="P42" s="109" t="s">
        <v>2</v>
      </c>
      <c r="Q42" s="181"/>
    </row>
    <row r="43" spans="1:17" s="105" customFormat="1" ht="15" customHeight="1" thickTop="1">
      <c r="A43" s="65" t="s">
        <v>23</v>
      </c>
      <c r="B43" s="103">
        <f aca="true" t="shared" si="17" ref="B43:B52">B4-B30</f>
        <v>-250102454</v>
      </c>
      <c r="C43" s="71">
        <f aca="true" t="shared" si="18" ref="C43:C52">B43/B30</f>
        <v>-0.04086088337148449</v>
      </c>
      <c r="D43" s="105">
        <v>2001</v>
      </c>
      <c r="E43" s="61">
        <v>0</v>
      </c>
      <c r="F43" s="105">
        <v>2001</v>
      </c>
      <c r="G43" s="83"/>
      <c r="H43" s="74"/>
      <c r="I43" s="83">
        <v>130131049</v>
      </c>
      <c r="J43" s="74">
        <f aca="true" t="shared" si="19" ref="J43:J52">I43/B30</f>
        <v>0.021260365626792024</v>
      </c>
      <c r="K43" s="83">
        <v>13587980</v>
      </c>
      <c r="L43" s="74">
        <f aca="true" t="shared" si="20" ref="L43:L52">K43/B30</f>
        <v>0.0022199576899555886</v>
      </c>
      <c r="M43" s="84">
        <v>3525408</v>
      </c>
      <c r="N43" s="74">
        <f aca="true" t="shared" si="21" ref="N43:N52">M43/B30</f>
        <v>0.0005759690991472575</v>
      </c>
      <c r="O43" s="84">
        <v>0</v>
      </c>
      <c r="P43" s="71">
        <f aca="true" t="shared" si="22" ref="P43:P52">O43/B30</f>
        <v>0</v>
      </c>
      <c r="Q43" s="44"/>
    </row>
    <row r="44" spans="1:17" s="105" customFormat="1" ht="15" customHeight="1">
      <c r="A44" s="65" t="s">
        <v>21</v>
      </c>
      <c r="B44" s="103">
        <f t="shared" si="17"/>
        <v>-533528912</v>
      </c>
      <c r="C44" s="71">
        <f t="shared" si="18"/>
        <v>-0.08449334810250234</v>
      </c>
      <c r="D44" s="105">
        <v>2002</v>
      </c>
      <c r="E44" s="61">
        <v>0</v>
      </c>
      <c r="F44" s="105">
        <v>2002</v>
      </c>
      <c r="G44" s="81"/>
      <c r="H44" s="74"/>
      <c r="I44" s="81">
        <v>250102454</v>
      </c>
      <c r="J44" s="74">
        <f t="shared" si="19"/>
        <v>0.0396079635645164</v>
      </c>
      <c r="K44" s="81">
        <v>15934900</v>
      </c>
      <c r="L44" s="74">
        <f t="shared" si="20"/>
        <v>0.002523561558513186</v>
      </c>
      <c r="M44" s="61">
        <v>21137267</v>
      </c>
      <c r="N44" s="74">
        <f t="shared" si="21"/>
        <v>0.0033474445684145704</v>
      </c>
      <c r="O44" s="61">
        <v>0</v>
      </c>
      <c r="P44" s="71">
        <f t="shared" si="22"/>
        <v>0</v>
      </c>
      <c r="Q44" s="44"/>
    </row>
    <row r="45" spans="1:17" s="105" customFormat="1" ht="15" customHeight="1">
      <c r="A45" s="65" t="s">
        <v>22</v>
      </c>
      <c r="B45" s="103">
        <f t="shared" si="17"/>
        <v>-883970047</v>
      </c>
      <c r="C45" s="71">
        <f t="shared" si="18"/>
        <v>-0.12023933218238657</v>
      </c>
      <c r="D45" s="105">
        <v>2003</v>
      </c>
      <c r="E45" s="61">
        <v>0</v>
      </c>
      <c r="F45" s="105">
        <v>2003</v>
      </c>
      <c r="G45" s="81"/>
      <c r="H45" s="74"/>
      <c r="I45" s="81">
        <v>533528912</v>
      </c>
      <c r="J45" s="74">
        <f t="shared" si="19"/>
        <v>0.07257164458975757</v>
      </c>
      <c r="K45" s="81">
        <v>17128432</v>
      </c>
      <c r="L45" s="74">
        <f t="shared" si="20"/>
        <v>0.002329842772389119</v>
      </c>
      <c r="M45" s="61">
        <v>2195223</v>
      </c>
      <c r="N45" s="74">
        <f t="shared" si="21"/>
        <v>0.0002985985197204484</v>
      </c>
      <c r="O45" s="61">
        <v>0</v>
      </c>
      <c r="P45" s="71">
        <f t="shared" si="22"/>
        <v>0</v>
      </c>
      <c r="Q45" s="44"/>
    </row>
    <row r="46" spans="1:17" s="105" customFormat="1" ht="15" customHeight="1">
      <c r="A46" s="65" t="s">
        <v>29</v>
      </c>
      <c r="B46" s="103">
        <f t="shared" si="17"/>
        <v>-157138210</v>
      </c>
      <c r="C46" s="71">
        <f t="shared" si="18"/>
        <v>-0.0230629204330759</v>
      </c>
      <c r="D46" s="105">
        <v>2004</v>
      </c>
      <c r="E46" s="61">
        <v>0</v>
      </c>
      <c r="F46" s="105">
        <v>2004</v>
      </c>
      <c r="G46" s="81"/>
      <c r="H46" s="74"/>
      <c r="I46" s="81">
        <v>883970047</v>
      </c>
      <c r="J46" s="74">
        <f t="shared" si="19"/>
        <v>0.12973885129010546</v>
      </c>
      <c r="K46" s="81">
        <v>15396196</v>
      </c>
      <c r="L46" s="74">
        <f t="shared" si="20"/>
        <v>0.002259674736781343</v>
      </c>
      <c r="M46" s="61">
        <v>3868478</v>
      </c>
      <c r="N46" s="74">
        <f t="shared" si="21"/>
        <v>0.0005677702470398803</v>
      </c>
      <c r="O46" s="61">
        <v>0</v>
      </c>
      <c r="P46" s="71">
        <f t="shared" si="22"/>
        <v>0</v>
      </c>
      <c r="Q46" s="44"/>
    </row>
    <row r="47" spans="1:17" s="105" customFormat="1" ht="15" customHeight="1">
      <c r="A47" s="65" t="s">
        <v>42</v>
      </c>
      <c r="B47" s="103">
        <f t="shared" si="17"/>
        <v>-1124611144</v>
      </c>
      <c r="C47" s="71">
        <f t="shared" si="18"/>
        <v>-0.1405644946547915</v>
      </c>
      <c r="D47" s="105">
        <v>2005</v>
      </c>
      <c r="E47" s="61">
        <v>0</v>
      </c>
      <c r="F47" s="105">
        <v>2005</v>
      </c>
      <c r="G47" s="81"/>
      <c r="H47" s="74"/>
      <c r="I47" s="81">
        <v>1041108257</v>
      </c>
      <c r="J47" s="74">
        <f t="shared" si="19"/>
        <v>0.13012751723731436</v>
      </c>
      <c r="K47" s="81">
        <v>20226398</v>
      </c>
      <c r="L47" s="74">
        <f t="shared" si="20"/>
        <v>0.0025280857554410697</v>
      </c>
      <c r="M47" s="61">
        <v>14599872</v>
      </c>
      <c r="N47" s="74">
        <f t="shared" si="21"/>
        <v>0.001824829533882549</v>
      </c>
      <c r="O47" s="61">
        <v>0</v>
      </c>
      <c r="P47" s="71">
        <f t="shared" si="22"/>
        <v>0</v>
      </c>
      <c r="Q47" s="44"/>
    </row>
    <row r="48" spans="1:17" s="105" customFormat="1" ht="15" customHeight="1">
      <c r="A48" s="65" t="s">
        <v>46</v>
      </c>
      <c r="B48" s="103">
        <f t="shared" si="17"/>
        <v>-1248076143</v>
      </c>
      <c r="C48" s="71">
        <f t="shared" si="18"/>
        <v>-0.1442902718269869</v>
      </c>
      <c r="D48" s="105">
        <v>2006</v>
      </c>
      <c r="E48" s="61">
        <v>0</v>
      </c>
      <c r="F48" s="105">
        <v>2006</v>
      </c>
      <c r="G48" s="81"/>
      <c r="H48" s="74"/>
      <c r="I48" s="81">
        <v>1124611144</v>
      </c>
      <c r="J48" s="74">
        <f t="shared" si="19"/>
        <v>0.13001646460236738</v>
      </c>
      <c r="K48" s="81">
        <v>20110658</v>
      </c>
      <c r="L48" s="74">
        <f t="shared" si="20"/>
        <v>0.0023249962157473663</v>
      </c>
      <c r="M48" s="61">
        <v>26147804</v>
      </c>
      <c r="N48" s="74">
        <f t="shared" si="21"/>
        <v>0.003022951578715318</v>
      </c>
      <c r="O48" s="61">
        <v>0</v>
      </c>
      <c r="P48" s="71">
        <f t="shared" si="22"/>
        <v>0</v>
      </c>
      <c r="Q48" s="44"/>
    </row>
    <row r="49" spans="1:17" s="105" customFormat="1" ht="15" customHeight="1">
      <c r="A49" s="65" t="s">
        <v>49</v>
      </c>
      <c r="B49" s="103">
        <f t="shared" si="17"/>
        <v>-1353829000</v>
      </c>
      <c r="C49" s="71">
        <f t="shared" si="18"/>
        <v>-0.1408445707651302</v>
      </c>
      <c r="D49" s="105">
        <v>2007</v>
      </c>
      <c r="E49" s="61">
        <v>0</v>
      </c>
      <c r="F49" s="105">
        <v>2007</v>
      </c>
      <c r="G49" s="81"/>
      <c r="H49" s="74"/>
      <c r="I49" s="81">
        <v>1238043000</v>
      </c>
      <c r="J49" s="74">
        <f t="shared" si="19"/>
        <v>0.1287988622815541</v>
      </c>
      <c r="K49" s="81">
        <v>27709000</v>
      </c>
      <c r="L49" s="74">
        <f t="shared" si="20"/>
        <v>0.0028826847492046583</v>
      </c>
      <c r="M49" s="61">
        <v>18829000</v>
      </c>
      <c r="N49" s="74">
        <f t="shared" si="21"/>
        <v>0.0019588607002336608</v>
      </c>
      <c r="O49" s="61">
        <v>0</v>
      </c>
      <c r="P49" s="71">
        <f t="shared" si="22"/>
        <v>0</v>
      </c>
      <c r="Q49" s="44"/>
    </row>
    <row r="50" spans="1:17" s="105" customFormat="1" ht="15" customHeight="1">
      <c r="A50" s="65" t="s">
        <v>51</v>
      </c>
      <c r="B50" s="103">
        <f t="shared" si="17"/>
        <v>-1414127000</v>
      </c>
      <c r="C50" s="71">
        <f t="shared" si="18"/>
        <v>-0.15063412977615903</v>
      </c>
      <c r="D50" s="105">
        <v>2008</v>
      </c>
      <c r="E50" s="61">
        <v>0</v>
      </c>
      <c r="F50" s="105">
        <v>2008</v>
      </c>
      <c r="G50" s="81">
        <v>856623000</v>
      </c>
      <c r="H50" s="74">
        <f>G50/B37</f>
        <v>0.09124828261623084</v>
      </c>
      <c r="I50" s="81">
        <v>1353829000</v>
      </c>
      <c r="J50" s="74">
        <f t="shared" si="19"/>
        <v>0.14421113045767997</v>
      </c>
      <c r="K50" s="81">
        <v>28913000</v>
      </c>
      <c r="L50" s="74">
        <f t="shared" si="20"/>
        <v>0.003079839783992588</v>
      </c>
      <c r="M50" s="61">
        <v>24432000</v>
      </c>
      <c r="N50" s="74">
        <f t="shared" si="21"/>
        <v>0.0026025194757550896</v>
      </c>
      <c r="O50" s="61">
        <v>0</v>
      </c>
      <c r="P50" s="71">
        <f t="shared" si="22"/>
        <v>0</v>
      </c>
      <c r="Q50" s="44"/>
    </row>
    <row r="51" spans="1:17" s="105" customFormat="1" ht="15" customHeight="1">
      <c r="A51" s="65" t="s">
        <v>58</v>
      </c>
      <c r="B51" s="103">
        <f t="shared" si="17"/>
        <v>-1345226000</v>
      </c>
      <c r="C51" s="71">
        <f t="shared" si="18"/>
        <v>-0.1407306806621872</v>
      </c>
      <c r="D51" s="105">
        <v>2009</v>
      </c>
      <c r="E51" s="61">
        <v>0</v>
      </c>
      <c r="F51" s="105">
        <v>2009</v>
      </c>
      <c r="G51" s="81">
        <v>969829000</v>
      </c>
      <c r="H51" s="74">
        <f>G51/B38</f>
        <v>0.1014585618297062</v>
      </c>
      <c r="I51" s="81">
        <v>1416204000</v>
      </c>
      <c r="J51" s="74">
        <f t="shared" si="19"/>
        <v>0.14815603688637607</v>
      </c>
      <c r="K51" s="81">
        <v>20137000</v>
      </c>
      <c r="L51" s="74">
        <f t="shared" si="20"/>
        <v>0.002106630199308119</v>
      </c>
      <c r="M51" s="61">
        <v>4586000</v>
      </c>
      <c r="N51" s="74">
        <f t="shared" si="21"/>
        <v>0.0004797639218367698</v>
      </c>
      <c r="O51" s="61">
        <v>0</v>
      </c>
      <c r="P51" s="71">
        <f t="shared" si="22"/>
        <v>0</v>
      </c>
      <c r="Q51" s="44"/>
    </row>
    <row r="52" spans="1:17" s="105" customFormat="1" ht="15" customHeight="1">
      <c r="A52" s="65" t="s">
        <v>60</v>
      </c>
      <c r="B52" s="103">
        <f t="shared" si="17"/>
        <v>0</v>
      </c>
      <c r="C52" s="71">
        <f t="shared" si="18"/>
        <v>0</v>
      </c>
      <c r="D52" s="105">
        <v>2010</v>
      </c>
      <c r="E52" s="61">
        <v>0</v>
      </c>
      <c r="F52" s="105">
        <v>2010</v>
      </c>
      <c r="G52" s="81">
        <v>864490000</v>
      </c>
      <c r="H52" s="74">
        <f>G52/B39</f>
        <v>0.0855594893251797</v>
      </c>
      <c r="I52" s="81">
        <v>1500000000</v>
      </c>
      <c r="J52" s="74">
        <f t="shared" si="19"/>
        <v>0.1484565859498312</v>
      </c>
      <c r="K52" s="81">
        <v>40000000</v>
      </c>
      <c r="L52" s="74">
        <f t="shared" si="20"/>
        <v>0.003958842291995498</v>
      </c>
      <c r="M52" s="61">
        <v>3794000</v>
      </c>
      <c r="N52" s="74">
        <f t="shared" si="21"/>
        <v>0.000375496191395773</v>
      </c>
      <c r="O52" s="61">
        <v>5000000</v>
      </c>
      <c r="P52" s="71">
        <f t="shared" si="22"/>
        <v>0.0004948552864994372</v>
      </c>
      <c r="Q52" s="44"/>
    </row>
    <row r="53" s="105" customFormat="1" ht="15" customHeight="1">
      <c r="A53" s="153"/>
    </row>
  </sheetData>
  <sheetProtection/>
  <printOptions/>
  <pageMargins left="0.9448818897637796" right="0.3937007874015748" top="0.7480314960629921" bottom="0.4724409448818898" header="0.5118110236220472" footer="0.275590551181102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kozawa</cp:lastModifiedBy>
  <cp:lastPrinted>2010-11-17T02:08:52Z</cp:lastPrinted>
  <dcterms:created xsi:type="dcterms:W3CDTF">2005-02-08T06:49:56Z</dcterms:created>
  <dcterms:modified xsi:type="dcterms:W3CDTF">2010-11-17T12:30:15Z</dcterms:modified>
  <cp:category/>
  <cp:version/>
  <cp:contentType/>
  <cp:contentStatus/>
</cp:coreProperties>
</file>