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90" windowWidth="15480" windowHeight="11640" activeTab="1"/>
  </bookViews>
  <sheets>
    <sheet name="2009特定健診実施状況" sheetId="1" r:id="rId1"/>
    <sheet name="がん検診" sheetId="2" r:id="rId2"/>
    <sheet name="Sheet3" sheetId="3" r:id="rId3"/>
  </sheets>
  <definedNames>
    <definedName name="_xlnm.Print_Titles" localSheetId="0">'2009特定健診実施状況'!$1:$5</definedName>
    <definedName name="_xlnm.Print_Titles" localSheetId="1">'がん検診'!$A:$A,'がん検診'!$1:$3</definedName>
  </definedNames>
  <calcPr fullCalcOnLoad="1"/>
</workbook>
</file>

<file path=xl/sharedStrings.xml><?xml version="1.0" encoding="utf-8"?>
<sst xmlns="http://schemas.openxmlformats.org/spreadsheetml/2006/main" count="503" uniqueCount="217">
  <si>
    <t>乳がん検診30～39歳対象視触診のみ（500）</t>
  </si>
  <si>
    <t>500～1,500</t>
  </si>
  <si>
    <t>500～1,600</t>
  </si>
  <si>
    <t>一般会計に占める予算割合</t>
  </si>
  <si>
    <t>前立腺がん（500）</t>
  </si>
  <si>
    <t>500
1,200</t>
  </si>
  <si>
    <t>5.7%
9.5%</t>
  </si>
  <si>
    <t>800
1,300</t>
  </si>
  <si>
    <t>500
1,500</t>
  </si>
  <si>
    <t>0
200</t>
  </si>
  <si>
    <t>600
1,000</t>
  </si>
  <si>
    <t>1,200～3,000</t>
  </si>
  <si>
    <t>600～1,500</t>
  </si>
  <si>
    <t>1,200～2,400</t>
  </si>
  <si>
    <t>500
1,000</t>
  </si>
  <si>
    <t>300
500</t>
  </si>
  <si>
    <t>100～500</t>
  </si>
  <si>
    <t>400
500</t>
  </si>
  <si>
    <t>400
100</t>
  </si>
  <si>
    <t>1,000
400</t>
  </si>
  <si>
    <t>1,000
100</t>
  </si>
  <si>
    <t>700
2,000</t>
  </si>
  <si>
    <t>0
300</t>
  </si>
  <si>
    <t>300
700
1,000</t>
  </si>
  <si>
    <t>100
400</t>
  </si>
  <si>
    <t>200
1,200
1,500</t>
  </si>
  <si>
    <t>500
1,000</t>
  </si>
  <si>
    <t>700～1,000</t>
  </si>
  <si>
    <t>できる</t>
  </si>
  <si>
    <t>特定健診と
同時受診</t>
  </si>
  <si>
    <t>2009年度ガン検診等実施状況調査　大阪社保協２０１００７０９現在</t>
  </si>
  <si>
    <t>大阪市</t>
  </si>
  <si>
    <t>豊中市</t>
  </si>
  <si>
    <t>池田市</t>
  </si>
  <si>
    <t>豊能町</t>
  </si>
  <si>
    <t>能勢町</t>
  </si>
  <si>
    <t>箕面市</t>
  </si>
  <si>
    <t>高槻市</t>
  </si>
  <si>
    <t>島本町</t>
  </si>
  <si>
    <t>茨木市</t>
  </si>
  <si>
    <t>吹田市</t>
  </si>
  <si>
    <t>摂津市</t>
  </si>
  <si>
    <t>守口市</t>
  </si>
  <si>
    <t>門真市</t>
  </si>
  <si>
    <t>大東市</t>
  </si>
  <si>
    <t>四条畷市</t>
  </si>
  <si>
    <t>寝屋川市</t>
  </si>
  <si>
    <t>枚方市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</si>
  <si>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</si>
  <si>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</si>
  <si>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</si>
  <si>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</si>
  <si>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</si>
  <si>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</si>
  <si>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</si>
  <si>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</si>
  <si>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</si>
  <si>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太子町</t>
  </si>
  <si>
    <t>河南町</t>
  </si>
  <si>
    <t>千早赤阪村</t>
  </si>
  <si>
    <t>河内長野市</t>
  </si>
  <si>
    <t>堺市</t>
  </si>
  <si>
    <t>和泉市</t>
  </si>
  <si>
    <t>高石市</t>
  </si>
  <si>
    <t>泉大津市</t>
  </si>
  <si>
    <t>忠岡町</t>
  </si>
  <si>
    <t>岸和田市</t>
  </si>
  <si>
    <t>貝塚市</t>
  </si>
  <si>
    <t>泉佐野市</t>
  </si>
  <si>
    <t>田尻町</t>
  </si>
  <si>
    <t>熊取町</t>
  </si>
  <si>
    <t>泉南市</t>
  </si>
  <si>
    <t>阪南市</t>
  </si>
  <si>
    <t>岬町</t>
  </si>
  <si>
    <t>目標</t>
  </si>
  <si>
    <t>達成</t>
  </si>
  <si>
    <t>実施時期</t>
  </si>
  <si>
    <t>健診項目</t>
  </si>
  <si>
    <t>国基準のみ</t>
  </si>
  <si>
    <t>追加項目</t>
  </si>
  <si>
    <t>実施形態</t>
  </si>
  <si>
    <t>個別</t>
  </si>
  <si>
    <t>集団</t>
  </si>
  <si>
    <t>受診率</t>
  </si>
  <si>
    <t>心電図</t>
  </si>
  <si>
    <t>尿酸</t>
  </si>
  <si>
    <t>尿潜血</t>
  </si>
  <si>
    <t>費用負担（円）</t>
  </si>
  <si>
    <t>胃がん</t>
  </si>
  <si>
    <t>費用（円）</t>
  </si>
  <si>
    <t>大腸がん</t>
  </si>
  <si>
    <t>肺がん</t>
  </si>
  <si>
    <t>乳がん</t>
  </si>
  <si>
    <t>子宮がん</t>
  </si>
  <si>
    <t>その他健診</t>
  </si>
  <si>
    <t>人間ドック助成</t>
  </si>
  <si>
    <t>助成額</t>
  </si>
  <si>
    <t>一人当助成額</t>
  </si>
  <si>
    <t>胸部Ｘ腺</t>
  </si>
  <si>
    <t>眼底検診察</t>
  </si>
  <si>
    <t>国保加入世帯数</t>
  </si>
  <si>
    <t>総額</t>
  </si>
  <si>
    <t>1世帯当</t>
  </si>
  <si>
    <t>順位</t>
  </si>
  <si>
    <t>※堺市は65歳以上並びに生活保護世帯・市民税非課税世帯に属する方は無料</t>
  </si>
  <si>
    <t>※大東市は70歳以上および市民税非課税世帯、身障手帳1,2級､療育手帳､精神1級の方は無料</t>
  </si>
  <si>
    <t>※八尾市は65歳以上、および市民税非課税世帯の方は無料</t>
  </si>
  <si>
    <t>※寝屋川市は70歳以上および市民税非課税世帯は無料</t>
  </si>
  <si>
    <t>※堺市は65歳以上と市民税非課税世帯は無料</t>
  </si>
  <si>
    <t>09.6-10.3</t>
  </si>
  <si>
    <t>○</t>
  </si>
  <si>
    <t>2009年度決算</t>
  </si>
  <si>
    <t>2010年度予算</t>
  </si>
  <si>
    <t>直接撮影：2000
間接撮影：700</t>
  </si>
  <si>
    <t>全くできない</t>
  </si>
  <si>
    <t>前立腺がん（600）</t>
  </si>
  <si>
    <t>有</t>
  </si>
  <si>
    <t>2009年度利用者</t>
  </si>
  <si>
    <t>09.6－09.11</t>
  </si>
  <si>
    <t>無料</t>
  </si>
  <si>
    <t>子宮がん検診なら一部可</t>
  </si>
  <si>
    <t>09.4－10.3</t>
  </si>
  <si>
    <t>胃がん、肺がん、大腸がん</t>
  </si>
  <si>
    <t xml:space="preserve">歯科（無料）骨粗鬆症（無料～1,000）
30歳代健診（無料、600、1,100）肝炎ウィルス検診
</t>
  </si>
  <si>
    <t>無</t>
  </si>
  <si>
    <t>？</t>
  </si>
  <si>
    <t>？</t>
  </si>
  <si>
    <t>大腸がん、肺がん、乳がん、子宮がん</t>
  </si>
  <si>
    <t>09.6－10.2</t>
  </si>
  <si>
    <t>○</t>
  </si>
  <si>
    <t>肺がん、胃がん、大腸がん、子宮がん</t>
  </si>
  <si>
    <t>不明</t>
  </si>
  <si>
    <t>大腸がん、肺がん</t>
  </si>
  <si>
    <t>ＰＳＡ検査（300）肝炎検査（300）ペプシノゲン胃検査（200）心電図検査（100）追加検査として特定検診項目外の血液、尿検査14項目（無料）</t>
  </si>
  <si>
    <t>前立腺がん（1,000）子宮頸部がん（600）</t>
  </si>
  <si>
    <t>09.6－09.12</t>
  </si>
  <si>
    <t>未定</t>
  </si>
  <si>
    <t>肺がん、子宮がん、乳がん、前立腺がん</t>
  </si>
  <si>
    <t>前立腺がん検診（300）</t>
  </si>
  <si>
    <t>1,000
1,500</t>
  </si>
  <si>
    <t>09.5－10.2</t>
  </si>
  <si>
    <t>大腸がん、前立腺腫瘍マーカー検査</t>
  </si>
  <si>
    <t>尿ｳﾛﾋﾞﾘﾉｰｹﾞﾝ</t>
  </si>
  <si>
    <t>骨粗鬆症予防検診（1,120）健康診査・保健指導（無料）</t>
  </si>
  <si>
    <t>大腸がん、子宮がん、乳がん</t>
  </si>
  <si>
    <t>09.5－10.3</t>
  </si>
  <si>
    <t>大腸がん、肺がん、胃がん</t>
  </si>
  <si>
    <t>09.4－10.2</t>
  </si>
  <si>
    <t>09.5-09.12</t>
  </si>
  <si>
    <t>大腸がん、前立腺がん、乳がん、子宮がん</t>
  </si>
  <si>
    <t>前立腺がん（500）</t>
  </si>
  <si>
    <t>受診率</t>
  </si>
  <si>
    <t>有</t>
  </si>
  <si>
    <t>09.5-10.2</t>
  </si>
  <si>
    <t>無料～1,200</t>
  </si>
  <si>
    <t>結核、肺がん検診(胸部間接X-P)</t>
  </si>
  <si>
    <t>肝炎ウィルス検診（500）、骨粗鬆症検診（500）、歯科検診(無料)</t>
  </si>
  <si>
    <t>2009年度
決算</t>
  </si>
  <si>
    <t>2010年度
予算</t>
  </si>
  <si>
    <t>合　　計</t>
  </si>
  <si>
    <t>09.6-09.12</t>
  </si>
  <si>
    <t>前立腺がん（1,000）</t>
  </si>
  <si>
    <t>09.4-10.3</t>
  </si>
  <si>
    <t>○</t>
  </si>
  <si>
    <t>個別2,000、集団500</t>
  </si>
  <si>
    <t>個別検診の場合医療機関によっては出来る</t>
  </si>
  <si>
    <t>集計中</t>
  </si>
  <si>
    <t>09.5-10.3</t>
  </si>
  <si>
    <t>有
無</t>
  </si>
  <si>
    <t>無料～400</t>
  </si>
  <si>
    <t>肝炎検診（500）結核検診(無料)骨粗鬆症検診(1,500）市民歯科(無料～300）</t>
  </si>
  <si>
    <t>集団は全部同時
個別は大腸がん(一部医療機関では子宮がん、乳がん)</t>
  </si>
  <si>
    <t>総コレステロール</t>
  </si>
  <si>
    <t>ｸﾚｱﾁﾆﾝ</t>
  </si>
  <si>
    <t>eーＧＦＲ</t>
  </si>
  <si>
    <t>白血球血小板</t>
  </si>
  <si>
    <t>肺がん、胃がん、大腸がん</t>
  </si>
  <si>
    <t xml:space="preserve">500
</t>
  </si>
  <si>
    <t>09.5-10.1</t>
  </si>
  <si>
    <t>肺がん、子宮がん</t>
  </si>
  <si>
    <t>無</t>
  </si>
  <si>
    <t>09.7-10.3</t>
  </si>
  <si>
    <t>個別1,500、集団500</t>
  </si>
  <si>
    <t>基本的に肺がん検診以外は可</t>
  </si>
  <si>
    <t>骨粗鬆症検診（1,000）肝炎ウィルス検診（1,000）</t>
  </si>
  <si>
    <t>可能</t>
  </si>
  <si>
    <t>前立腺がん検診（無料）</t>
  </si>
  <si>
    <t>無料
1,000</t>
  </si>
  <si>
    <t>集団検診時のみ</t>
  </si>
  <si>
    <t>前立腺がん検査（無料）</t>
  </si>
  <si>
    <t>09.6-10.1</t>
  </si>
  <si>
    <t>09.5-09.11</t>
  </si>
  <si>
    <t>※貝塚市は生活保護受給者、市民税非課税世帯の市民については無料。70歳以上の人は無条件で無料</t>
  </si>
  <si>
    <t>支給頚部がん＋子宮体部がん（1,000）</t>
  </si>
  <si>
    <t>未集計</t>
  </si>
  <si>
    <t>集計不可</t>
  </si>
  <si>
    <t>胃がん、大腸がん</t>
  </si>
  <si>
    <t>09.6-10.3</t>
  </si>
  <si>
    <t>前立腺がん（500）乳がんエコー検診（500）</t>
  </si>
  <si>
    <t>09.5-10.2</t>
  </si>
  <si>
    <t>無料～300</t>
  </si>
  <si>
    <t>※太子町は衛生事業として管内医師会のみ追加項目を実施</t>
  </si>
  <si>
    <t>2009年度特定健診実施調査</t>
  </si>
  <si>
    <t>09.4-10.2</t>
  </si>
  <si>
    <t>乳がん以外は可能</t>
  </si>
  <si>
    <t>肝炎ウイルス検診(５００)骨粗鬆症検診（500）歯周疾患検診（無料）</t>
  </si>
  <si>
    <t>09.4-10.3</t>
  </si>
  <si>
    <t>○</t>
  </si>
  <si>
    <t>無料
800</t>
  </si>
  <si>
    <t>09.4-10.3</t>
  </si>
  <si>
    <t>無料
600</t>
  </si>
  <si>
    <r>
      <t>※大阪市は70歳以上、老人医療費助成制度対象者、市民税非課税世帯は無料　国基準以外に</t>
    </r>
    <r>
      <rPr>
        <b/>
        <sz val="11"/>
        <color indexed="8"/>
        <rFont val="ＭＳ Ｐゴシック"/>
        <family val="3"/>
      </rPr>
      <t>HbAlc検査を必須項目として実施</t>
    </r>
  </si>
  <si>
    <t>無料
400</t>
  </si>
  <si>
    <t>胃がん、大腸がん、肺がん、乳がん(集団検診)</t>
  </si>
  <si>
    <t>○</t>
  </si>
  <si>
    <t>20100709大阪社保協調査</t>
  </si>
  <si>
    <t>一般会計予算規模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</si>
</sst>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\&quot;#,##0;[Red]&quot;\&quot;&quot;\&quot;&quot;\&quot;\!\!\-#,##0"/>
    <numFmt numFmtId="178" formatCode="&quot;\&quot;#,##0.00;[Red]&quot;\&quot;&quot;\&quot;&quot;\&quot;\!\!\-#,##0.00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38" fontId="0" fillId="24" borderId="10" xfId="49" applyFont="1" applyFill="1" applyBorder="1" applyAlignment="1">
      <alignment vertical="center"/>
    </xf>
    <xf numFmtId="38" fontId="6" fillId="24" borderId="11" xfId="49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38" fontId="6" fillId="0" borderId="11" xfId="49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 shrinkToFit="1"/>
    </xf>
    <xf numFmtId="0" fontId="0" fillId="0" borderId="10" xfId="0" applyFill="1" applyBorder="1" applyAlignment="1">
      <alignment horizontal="left" vertical="center" indent="1" shrinkToFit="1"/>
    </xf>
    <xf numFmtId="176" fontId="0" fillId="24" borderId="10" xfId="42" applyNumberFormat="1" applyFont="1" applyFill="1" applyBorder="1" applyAlignment="1">
      <alignment horizontal="center" vertical="center" shrinkToFit="1"/>
    </xf>
    <xf numFmtId="176" fontId="0" fillId="0" borderId="10" xfId="42" applyNumberFormat="1" applyFont="1" applyFill="1" applyBorder="1" applyAlignment="1">
      <alignment horizontal="center" vertical="center" shrinkToFit="1"/>
    </xf>
    <xf numFmtId="10" fontId="0" fillId="24" borderId="10" xfId="42" applyNumberFormat="1" applyFont="1" applyFill="1" applyBorder="1" applyAlignment="1">
      <alignment horizontal="center" vertical="center" shrinkToFit="1"/>
    </xf>
    <xf numFmtId="10" fontId="0" fillId="0" borderId="10" xfId="42" applyNumberFormat="1" applyFont="1" applyFill="1" applyBorder="1" applyAlignment="1">
      <alignment horizontal="center" vertical="center" shrinkToFit="1"/>
    </xf>
    <xf numFmtId="176" fontId="0" fillId="0" borderId="10" xfId="42" applyNumberFormat="1" applyFont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0" fillId="0" borderId="10" xfId="42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0" fontId="0" fillId="0" borderId="10" xfId="42" applyNumberFormat="1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center" vertical="center" shrinkToFit="1"/>
    </xf>
    <xf numFmtId="38" fontId="7" fillId="24" borderId="10" xfId="49" applyFont="1" applyFill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24" borderId="10" xfId="49" applyFont="1" applyFill="1" applyBorder="1" applyAlignment="1">
      <alignment horizontal="center" vertical="center" shrinkToFit="1"/>
    </xf>
    <xf numFmtId="38" fontId="7" fillId="24" borderId="10" xfId="49" applyFont="1" applyFill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76" fontId="7" fillId="24" borderId="10" xfId="42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0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0" fontId="7" fillId="0" borderId="10" xfId="42" applyNumberFormat="1" applyFont="1" applyFill="1" applyBorder="1" applyAlignment="1">
      <alignment horizontal="center" vertical="center" shrinkToFit="1"/>
    </xf>
    <xf numFmtId="38" fontId="25" fillId="0" borderId="10" xfId="49" applyFont="1" applyFill="1" applyBorder="1" applyAlignment="1">
      <alignment horizontal="center" vertical="center"/>
    </xf>
    <xf numFmtId="38" fontId="25" fillId="24" borderId="1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38" fontId="7" fillId="0" borderId="10" xfId="49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176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9" fontId="7" fillId="0" borderId="0" xfId="42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9" fillId="0" borderId="21" xfId="42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PageLayoutView="0" workbookViewId="0" topLeftCell="A1">
      <pane xSplit="1" ySplit="5" topLeftCell="J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3" sqref="T3:T5"/>
    </sheetView>
  </sheetViews>
  <sheetFormatPr defaultColWidth="9.00390625" defaultRowHeight="13.5"/>
  <cols>
    <col min="1" max="1" width="11.625" style="0" customWidth="1"/>
    <col min="2" max="2" width="6.625" style="0" customWidth="1"/>
    <col min="3" max="3" width="7.375" style="0" customWidth="1"/>
    <col min="4" max="4" width="3.50390625" style="0" customWidth="1"/>
    <col min="5" max="5" width="10.50390625" style="0" customWidth="1"/>
    <col min="6" max="6" width="5.00390625" style="0" customWidth="1"/>
    <col min="7" max="16" width="3.125" style="8" customWidth="1"/>
    <col min="17" max="17" width="10.125" style="0" customWidth="1"/>
    <col min="18" max="18" width="4.75390625" style="0" customWidth="1"/>
    <col min="19" max="19" width="4.625" style="0" customWidth="1"/>
    <col min="20" max="20" width="8.875" style="0" customWidth="1"/>
    <col min="21" max="21" width="13.375" style="0" customWidth="1"/>
    <col min="22" max="22" width="9.125" style="0" customWidth="1"/>
    <col min="23" max="23" width="4.875" style="0" customWidth="1"/>
    <col min="24" max="24" width="13.375" style="0" customWidth="1"/>
    <col min="25" max="25" width="8.25390625" style="0" customWidth="1"/>
  </cols>
  <sheetData>
    <row r="1" ht="24.75" customHeight="1">
      <c r="A1" s="37" t="s">
        <v>202</v>
      </c>
    </row>
    <row r="2" spans="1:20" ht="15" customHeight="1">
      <c r="A2" s="1"/>
      <c r="T2" t="s">
        <v>215</v>
      </c>
    </row>
    <row r="3" spans="1:25" ht="18.75" customHeight="1">
      <c r="A3" s="82"/>
      <c r="B3" s="92" t="s">
        <v>83</v>
      </c>
      <c r="C3" s="93"/>
      <c r="D3" s="94"/>
      <c r="E3" s="87" t="s">
        <v>76</v>
      </c>
      <c r="F3" s="87" t="s">
        <v>77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8" t="s">
        <v>87</v>
      </c>
      <c r="R3" s="98" t="s">
        <v>80</v>
      </c>
      <c r="S3" s="99"/>
      <c r="T3" s="88" t="s">
        <v>100</v>
      </c>
      <c r="U3" s="91" t="s">
        <v>111</v>
      </c>
      <c r="V3" s="91"/>
      <c r="W3" s="91"/>
      <c r="X3" s="91" t="s">
        <v>112</v>
      </c>
      <c r="Y3" s="91"/>
    </row>
    <row r="4" spans="1:25" ht="18.75" customHeight="1">
      <c r="A4" s="83"/>
      <c r="B4" s="85" t="s">
        <v>74</v>
      </c>
      <c r="C4" s="85" t="s">
        <v>75</v>
      </c>
      <c r="D4" s="88" t="s">
        <v>103</v>
      </c>
      <c r="E4" s="87"/>
      <c r="F4" s="91" t="s">
        <v>78</v>
      </c>
      <c r="G4" s="92" t="s">
        <v>79</v>
      </c>
      <c r="H4" s="93"/>
      <c r="I4" s="93"/>
      <c r="J4" s="93"/>
      <c r="K4" s="93"/>
      <c r="L4" s="93"/>
      <c r="M4" s="93"/>
      <c r="N4" s="93"/>
      <c r="O4" s="93"/>
      <c r="P4" s="94"/>
      <c r="Q4" s="89"/>
      <c r="R4" s="100"/>
      <c r="S4" s="101"/>
      <c r="T4" s="89"/>
      <c r="U4" s="85" t="s">
        <v>101</v>
      </c>
      <c r="V4" s="85" t="s">
        <v>102</v>
      </c>
      <c r="W4" s="88" t="s">
        <v>103</v>
      </c>
      <c r="X4" s="85" t="s">
        <v>101</v>
      </c>
      <c r="Y4" s="85" t="s">
        <v>102</v>
      </c>
    </row>
    <row r="5" spans="1:25" ht="75" customHeight="1">
      <c r="A5" s="84"/>
      <c r="B5" s="86"/>
      <c r="C5" s="86"/>
      <c r="D5" s="90"/>
      <c r="E5" s="87"/>
      <c r="F5" s="91"/>
      <c r="G5" s="35" t="s">
        <v>84</v>
      </c>
      <c r="H5" s="35" t="s">
        <v>98</v>
      </c>
      <c r="I5" s="35" t="s">
        <v>99</v>
      </c>
      <c r="J5" s="41" t="s">
        <v>175</v>
      </c>
      <c r="K5" s="41" t="s">
        <v>172</v>
      </c>
      <c r="L5" s="35" t="s">
        <v>85</v>
      </c>
      <c r="M5" s="35" t="s">
        <v>86</v>
      </c>
      <c r="N5" s="35" t="s">
        <v>173</v>
      </c>
      <c r="O5" s="35" t="s">
        <v>142</v>
      </c>
      <c r="P5" s="35" t="s">
        <v>174</v>
      </c>
      <c r="Q5" s="90"/>
      <c r="R5" s="4" t="s">
        <v>81</v>
      </c>
      <c r="S5" s="4" t="s">
        <v>82</v>
      </c>
      <c r="T5" s="90"/>
      <c r="U5" s="86"/>
      <c r="V5" s="86"/>
      <c r="W5" s="90"/>
      <c r="X5" s="86"/>
      <c r="Y5" s="86"/>
    </row>
    <row r="6" spans="1:29" s="21" customFormat="1" ht="37.5" customHeight="1">
      <c r="A6" s="24" t="s">
        <v>31</v>
      </c>
      <c r="B6" s="26">
        <v>0.35</v>
      </c>
      <c r="C6" s="26">
        <v>0.14</v>
      </c>
      <c r="D6" s="16">
        <f>RANK(C6,$C$6:$C$48)</f>
        <v>34</v>
      </c>
      <c r="E6" s="31" t="s">
        <v>209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 t="s">
        <v>210</v>
      </c>
      <c r="R6" s="17">
        <v>1</v>
      </c>
      <c r="S6" s="17">
        <v>1</v>
      </c>
      <c r="T6" s="44">
        <v>491273</v>
      </c>
      <c r="U6" s="45" t="s">
        <v>194</v>
      </c>
      <c r="V6" s="20"/>
      <c r="W6" s="20"/>
      <c r="X6" s="20">
        <v>1195472000</v>
      </c>
      <c r="Y6" s="20">
        <f>X6/T6</f>
        <v>2433.4168578366816</v>
      </c>
      <c r="AC6" s="19"/>
    </row>
    <row r="7" spans="1:29" s="21" customFormat="1" ht="18" customHeight="1">
      <c r="A7" s="24" t="s">
        <v>32</v>
      </c>
      <c r="B7" s="26">
        <v>0.37</v>
      </c>
      <c r="C7" s="26">
        <v>0.24</v>
      </c>
      <c r="D7" s="16">
        <f aca="true" t="shared" si="0" ref="D7:D48">RANK(C7,$C$6:$C$48)</f>
        <v>23</v>
      </c>
      <c r="E7" s="31" t="s">
        <v>121</v>
      </c>
      <c r="F7" s="17"/>
      <c r="G7" s="17"/>
      <c r="H7" s="17"/>
      <c r="I7" s="17"/>
      <c r="J7" s="17" t="s">
        <v>110</v>
      </c>
      <c r="K7" s="17" t="s">
        <v>110</v>
      </c>
      <c r="L7" s="17" t="s">
        <v>110</v>
      </c>
      <c r="M7" s="17" t="s">
        <v>110</v>
      </c>
      <c r="N7" s="17" t="s">
        <v>110</v>
      </c>
      <c r="O7" s="17"/>
      <c r="P7" s="17"/>
      <c r="Q7" s="18">
        <v>700</v>
      </c>
      <c r="R7" s="17">
        <v>1</v>
      </c>
      <c r="S7" s="17">
        <v>1</v>
      </c>
      <c r="T7" s="33">
        <v>64002</v>
      </c>
      <c r="U7" s="20">
        <v>133842000</v>
      </c>
      <c r="V7" s="20">
        <f aca="true" t="shared" si="1" ref="V7:V47">U7/T7</f>
        <v>2091.2158995031405</v>
      </c>
      <c r="W7" s="20">
        <f aca="true" t="shared" si="2" ref="W7:W48">RANK(V7,$V$6:$V$48)</f>
        <v>33</v>
      </c>
      <c r="X7" s="20">
        <v>161681000</v>
      </c>
      <c r="Y7" s="20">
        <f aca="true" t="shared" si="3" ref="Y7:Y48">X7/T7</f>
        <v>2526.1866816661977</v>
      </c>
      <c r="AC7" s="19"/>
    </row>
    <row r="8" spans="1:29" s="21" customFormat="1" ht="18" customHeight="1">
      <c r="A8" s="24" t="s">
        <v>33</v>
      </c>
      <c r="B8" s="26">
        <v>0.55</v>
      </c>
      <c r="C8" s="42" t="s">
        <v>194</v>
      </c>
      <c r="D8" s="16"/>
      <c r="E8" s="31" t="s">
        <v>197</v>
      </c>
      <c r="F8" s="17"/>
      <c r="G8" s="17" t="s">
        <v>163</v>
      </c>
      <c r="H8" s="17"/>
      <c r="I8" s="17"/>
      <c r="J8" s="17" t="s">
        <v>163</v>
      </c>
      <c r="K8" s="17" t="s">
        <v>163</v>
      </c>
      <c r="L8" s="17" t="s">
        <v>163</v>
      </c>
      <c r="M8" s="17" t="s">
        <v>163</v>
      </c>
      <c r="N8" s="17" t="s">
        <v>163</v>
      </c>
      <c r="O8" s="17"/>
      <c r="P8" s="17"/>
      <c r="Q8" s="17" t="s">
        <v>119</v>
      </c>
      <c r="R8" s="17">
        <v>1</v>
      </c>
      <c r="S8" s="17">
        <v>1</v>
      </c>
      <c r="T8" s="33">
        <v>15731</v>
      </c>
      <c r="U8" s="20">
        <v>43220301</v>
      </c>
      <c r="V8" s="20">
        <f t="shared" si="1"/>
        <v>2747.460492022122</v>
      </c>
      <c r="W8" s="20">
        <f t="shared" si="2"/>
        <v>24</v>
      </c>
      <c r="X8" s="20">
        <v>75246000</v>
      </c>
      <c r="Y8" s="20">
        <f t="shared" si="3"/>
        <v>4783.294132604412</v>
      </c>
      <c r="AC8" s="19"/>
    </row>
    <row r="9" spans="1:29" ht="18" customHeight="1">
      <c r="A9" s="23" t="s">
        <v>34</v>
      </c>
      <c r="B9" s="25"/>
      <c r="C9" s="25"/>
      <c r="D9" s="13" t="e">
        <f t="shared" si="0"/>
        <v>#N/A</v>
      </c>
      <c r="E9" s="3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/>
      <c r="R9" s="11"/>
      <c r="S9" s="11"/>
      <c r="T9" s="34">
        <v>3415</v>
      </c>
      <c r="U9" s="12">
        <v>0</v>
      </c>
      <c r="V9" s="12">
        <f t="shared" si="1"/>
        <v>0</v>
      </c>
      <c r="W9" s="12">
        <f t="shared" si="2"/>
        <v>38</v>
      </c>
      <c r="X9" s="12"/>
      <c r="Y9" s="12">
        <f t="shared" si="3"/>
        <v>0</v>
      </c>
      <c r="AC9" s="14"/>
    </row>
    <row r="10" spans="1:29" s="21" customFormat="1" ht="36.75" customHeight="1">
      <c r="A10" s="24" t="s">
        <v>35</v>
      </c>
      <c r="B10" s="26">
        <v>0.45</v>
      </c>
      <c r="C10" s="26">
        <v>0.34</v>
      </c>
      <c r="D10" s="16">
        <f t="shared" si="0"/>
        <v>5</v>
      </c>
      <c r="E10" s="31" t="s">
        <v>145</v>
      </c>
      <c r="F10" s="17"/>
      <c r="G10" s="17"/>
      <c r="H10" s="17"/>
      <c r="I10" s="17"/>
      <c r="J10" s="17" t="s">
        <v>110</v>
      </c>
      <c r="K10" s="17" t="s">
        <v>110</v>
      </c>
      <c r="L10" s="17"/>
      <c r="M10" s="17" t="s">
        <v>110</v>
      </c>
      <c r="N10" s="17"/>
      <c r="O10" s="17"/>
      <c r="P10" s="17"/>
      <c r="Q10" s="18" t="s">
        <v>139</v>
      </c>
      <c r="R10" s="17">
        <v>1</v>
      </c>
      <c r="S10" s="17">
        <v>1</v>
      </c>
      <c r="T10" s="33">
        <v>1973</v>
      </c>
      <c r="U10" s="20">
        <v>6355149</v>
      </c>
      <c r="V10" s="20">
        <f t="shared" si="1"/>
        <v>3221.0587937151545</v>
      </c>
      <c r="W10" s="20">
        <f t="shared" si="2"/>
        <v>13</v>
      </c>
      <c r="X10" s="20">
        <v>11664000</v>
      </c>
      <c r="Y10" s="20"/>
      <c r="AC10" s="19"/>
    </row>
    <row r="11" spans="1:29" s="21" customFormat="1" ht="18" customHeight="1">
      <c r="A11" s="24" t="s">
        <v>36</v>
      </c>
      <c r="B11" s="26">
        <v>0.47</v>
      </c>
      <c r="C11" s="26">
        <v>0.34</v>
      </c>
      <c r="D11" s="16">
        <f t="shared" si="0"/>
        <v>5</v>
      </c>
      <c r="E11" s="31" t="s">
        <v>162</v>
      </c>
      <c r="F11" s="17"/>
      <c r="G11" s="17"/>
      <c r="H11" s="17"/>
      <c r="I11" s="17"/>
      <c r="J11" s="17" t="s">
        <v>163</v>
      </c>
      <c r="K11" s="17" t="s">
        <v>163</v>
      </c>
      <c r="L11" s="17" t="s">
        <v>163</v>
      </c>
      <c r="M11" s="17" t="s">
        <v>163</v>
      </c>
      <c r="N11" s="17" t="s">
        <v>163</v>
      </c>
      <c r="O11" s="17" t="s">
        <v>163</v>
      </c>
      <c r="P11" s="17"/>
      <c r="Q11" s="17" t="s">
        <v>119</v>
      </c>
      <c r="R11" s="17">
        <v>1</v>
      </c>
      <c r="S11" s="17">
        <v>1</v>
      </c>
      <c r="T11" s="33">
        <v>19826</v>
      </c>
      <c r="U11" s="20">
        <v>65220000</v>
      </c>
      <c r="V11" s="20">
        <f t="shared" si="1"/>
        <v>3289.6196913144354</v>
      </c>
      <c r="W11" s="20">
        <f t="shared" si="2"/>
        <v>11</v>
      </c>
      <c r="X11" s="20">
        <v>111774000</v>
      </c>
      <c r="Y11" s="20">
        <f t="shared" si="3"/>
        <v>5637.748411177242</v>
      </c>
      <c r="AC11" s="19"/>
    </row>
    <row r="12" spans="1:25" s="21" customFormat="1" ht="18" customHeight="1">
      <c r="A12" s="24" t="s">
        <v>37</v>
      </c>
      <c r="B12" s="26">
        <v>0.43</v>
      </c>
      <c r="C12" s="26">
        <v>0.403</v>
      </c>
      <c r="D12" s="16">
        <f t="shared" si="0"/>
        <v>2</v>
      </c>
      <c r="E12" s="31" t="s">
        <v>209</v>
      </c>
      <c r="F12" s="17"/>
      <c r="G12" s="17" t="s">
        <v>214</v>
      </c>
      <c r="H12" s="17"/>
      <c r="I12" s="17" t="s">
        <v>214</v>
      </c>
      <c r="J12" s="17" t="s">
        <v>214</v>
      </c>
      <c r="K12" s="17" t="s">
        <v>214</v>
      </c>
      <c r="L12" s="17" t="s">
        <v>214</v>
      </c>
      <c r="M12" s="17" t="s">
        <v>214</v>
      </c>
      <c r="N12" s="17" t="s">
        <v>214</v>
      </c>
      <c r="O12" s="17" t="s">
        <v>214</v>
      </c>
      <c r="P12" s="17"/>
      <c r="Q12" s="17" t="s">
        <v>119</v>
      </c>
      <c r="R12" s="17">
        <v>1</v>
      </c>
      <c r="S12" s="17">
        <v>1</v>
      </c>
      <c r="T12" s="33">
        <v>55473</v>
      </c>
      <c r="U12" s="20">
        <v>155136000</v>
      </c>
      <c r="V12" s="20">
        <f t="shared" si="1"/>
        <v>2796.6037531772213</v>
      </c>
      <c r="W12" s="20">
        <f t="shared" si="2"/>
        <v>23</v>
      </c>
      <c r="X12" s="20">
        <v>191315000</v>
      </c>
      <c r="Y12" s="20">
        <f t="shared" si="3"/>
        <v>3448.794909235123</v>
      </c>
    </row>
    <row r="13" spans="1:29" s="21" customFormat="1" ht="18" customHeight="1">
      <c r="A13" s="24" t="s">
        <v>38</v>
      </c>
      <c r="B13" s="26">
        <v>0.5</v>
      </c>
      <c r="C13" s="26">
        <v>0.31</v>
      </c>
      <c r="D13" s="16">
        <f t="shared" si="0"/>
        <v>13</v>
      </c>
      <c r="E13" s="31" t="s">
        <v>121</v>
      </c>
      <c r="F13" s="17"/>
      <c r="G13" s="17"/>
      <c r="H13" s="17"/>
      <c r="I13" s="17"/>
      <c r="J13" s="17"/>
      <c r="K13" s="17" t="s">
        <v>110</v>
      </c>
      <c r="L13" s="17"/>
      <c r="M13" s="17"/>
      <c r="N13" s="17" t="s">
        <v>129</v>
      </c>
      <c r="O13" s="17"/>
      <c r="P13" s="17"/>
      <c r="Q13" s="17" t="s">
        <v>119</v>
      </c>
      <c r="R13" s="17">
        <v>1</v>
      </c>
      <c r="S13" s="17">
        <v>1</v>
      </c>
      <c r="T13" s="15">
        <v>4090</v>
      </c>
      <c r="U13" s="20">
        <v>20960499</v>
      </c>
      <c r="V13" s="20">
        <f t="shared" si="1"/>
        <v>5124.8163814180925</v>
      </c>
      <c r="W13" s="20">
        <f t="shared" si="2"/>
        <v>1</v>
      </c>
      <c r="X13" s="20">
        <v>304324000</v>
      </c>
      <c r="Y13" s="20">
        <f t="shared" si="3"/>
        <v>74406.84596577018</v>
      </c>
      <c r="AC13" s="19"/>
    </row>
    <row r="14" spans="1:29" s="21" customFormat="1" ht="18" customHeight="1">
      <c r="A14" s="24" t="s">
        <v>39</v>
      </c>
      <c r="B14" s="26">
        <v>0.35</v>
      </c>
      <c r="C14" s="26">
        <v>0.212</v>
      </c>
      <c r="D14" s="16">
        <f t="shared" si="0"/>
        <v>27</v>
      </c>
      <c r="E14" s="31" t="s">
        <v>121</v>
      </c>
      <c r="F14" s="17"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500</v>
      </c>
      <c r="R14" s="17">
        <v>1</v>
      </c>
      <c r="S14" s="17">
        <v>1</v>
      </c>
      <c r="T14" s="33">
        <v>39216</v>
      </c>
      <c r="U14" s="20">
        <v>77385000</v>
      </c>
      <c r="V14" s="20">
        <f t="shared" si="1"/>
        <v>1973.3017135862913</v>
      </c>
      <c r="W14" s="20">
        <f t="shared" si="2"/>
        <v>35</v>
      </c>
      <c r="X14" s="20">
        <v>127410000</v>
      </c>
      <c r="Y14" s="20">
        <f t="shared" si="3"/>
        <v>3248.9290085679313</v>
      </c>
      <c r="AC14" s="19"/>
    </row>
    <row r="15" spans="1:29" s="21" customFormat="1" ht="18" customHeight="1">
      <c r="A15" s="24" t="s">
        <v>40</v>
      </c>
      <c r="B15" s="26">
        <v>0.45</v>
      </c>
      <c r="C15" s="26">
        <v>0.47</v>
      </c>
      <c r="D15" s="16">
        <f t="shared" si="0"/>
        <v>1</v>
      </c>
      <c r="E15" s="31" t="s">
        <v>121</v>
      </c>
      <c r="F15" s="17"/>
      <c r="G15" s="17" t="s">
        <v>126</v>
      </c>
      <c r="H15" s="17" t="s">
        <v>126</v>
      </c>
      <c r="I15" s="17" t="s">
        <v>126</v>
      </c>
      <c r="J15" s="17" t="s">
        <v>126</v>
      </c>
      <c r="K15" s="17" t="s">
        <v>126</v>
      </c>
      <c r="L15" s="17" t="s">
        <v>126</v>
      </c>
      <c r="M15" s="17" t="s">
        <v>126</v>
      </c>
      <c r="N15" s="17" t="s">
        <v>125</v>
      </c>
      <c r="O15" s="17"/>
      <c r="P15" s="17"/>
      <c r="Q15" s="17" t="s">
        <v>119</v>
      </c>
      <c r="R15" s="17">
        <v>1</v>
      </c>
      <c r="S15" s="17"/>
      <c r="T15" s="33">
        <v>50661</v>
      </c>
      <c r="U15" s="20">
        <v>233960346</v>
      </c>
      <c r="V15" s="20">
        <f t="shared" si="1"/>
        <v>4618.154912062533</v>
      </c>
      <c r="W15" s="20">
        <f t="shared" si="2"/>
        <v>2</v>
      </c>
      <c r="X15" s="20">
        <v>273944000</v>
      </c>
      <c r="Y15" s="20">
        <f t="shared" si="3"/>
        <v>5407.3942480409</v>
      </c>
      <c r="AC15" s="19"/>
    </row>
    <row r="16" spans="1:25" s="21" customFormat="1" ht="18" customHeight="1">
      <c r="A16" s="24" t="s">
        <v>41</v>
      </c>
      <c r="B16" s="26">
        <v>0.45</v>
      </c>
      <c r="C16" s="26">
        <v>0.264</v>
      </c>
      <c r="D16" s="16">
        <f t="shared" si="0"/>
        <v>20</v>
      </c>
      <c r="E16" s="31" t="s">
        <v>147</v>
      </c>
      <c r="F16" s="17"/>
      <c r="G16" s="17"/>
      <c r="H16" s="17"/>
      <c r="I16" s="17"/>
      <c r="J16" s="17"/>
      <c r="K16" s="17"/>
      <c r="L16" s="17" t="s">
        <v>110</v>
      </c>
      <c r="M16" s="17" t="s">
        <v>110</v>
      </c>
      <c r="N16" s="17" t="s">
        <v>110</v>
      </c>
      <c r="O16" s="17"/>
      <c r="P16" s="17"/>
      <c r="Q16" s="17" t="s">
        <v>119</v>
      </c>
      <c r="R16" s="17">
        <v>1</v>
      </c>
      <c r="S16" s="17">
        <v>1</v>
      </c>
      <c r="T16" s="33">
        <v>14464</v>
      </c>
      <c r="U16" s="20">
        <v>27762659</v>
      </c>
      <c r="V16" s="20">
        <f t="shared" si="1"/>
        <v>1919.431623340708</v>
      </c>
      <c r="W16" s="20">
        <f t="shared" si="2"/>
        <v>37</v>
      </c>
      <c r="X16" s="20">
        <v>79928000</v>
      </c>
      <c r="Y16" s="20">
        <f t="shared" si="3"/>
        <v>5525.995575221239</v>
      </c>
    </row>
    <row r="17" spans="1:29" s="21" customFormat="1" ht="18" customHeight="1">
      <c r="A17" s="24" t="s">
        <v>42</v>
      </c>
      <c r="B17" s="26"/>
      <c r="C17" s="26">
        <v>0.35</v>
      </c>
      <c r="D17" s="16">
        <f t="shared" si="0"/>
        <v>4</v>
      </c>
      <c r="E17" s="31" t="s">
        <v>135</v>
      </c>
      <c r="F17" s="17"/>
      <c r="G17" s="17" t="s">
        <v>126</v>
      </c>
      <c r="H17" s="17" t="s">
        <v>126</v>
      </c>
      <c r="I17" s="17" t="s">
        <v>126</v>
      </c>
      <c r="J17" s="17" t="s">
        <v>126</v>
      </c>
      <c r="K17" s="17" t="s">
        <v>126</v>
      </c>
      <c r="L17" s="17" t="s">
        <v>126</v>
      </c>
      <c r="M17" s="17" t="s">
        <v>126</v>
      </c>
      <c r="N17" s="17" t="s">
        <v>125</v>
      </c>
      <c r="O17" s="17"/>
      <c r="P17" s="17"/>
      <c r="Q17" s="17" t="s">
        <v>119</v>
      </c>
      <c r="R17" s="17"/>
      <c r="S17" s="17">
        <v>1</v>
      </c>
      <c r="T17" s="15">
        <v>27495</v>
      </c>
      <c r="U17" s="20">
        <v>52787893</v>
      </c>
      <c r="V17" s="20">
        <f t="shared" si="1"/>
        <v>1919.9088197854155</v>
      </c>
      <c r="W17" s="20">
        <f t="shared" si="2"/>
        <v>36</v>
      </c>
      <c r="X17" s="20">
        <v>73362000</v>
      </c>
      <c r="Y17" s="20">
        <f t="shared" si="3"/>
        <v>2668.194217130387</v>
      </c>
      <c r="AC17" s="19"/>
    </row>
    <row r="18" spans="1:29" s="21" customFormat="1" ht="18" customHeight="1">
      <c r="A18" s="24" t="s">
        <v>43</v>
      </c>
      <c r="B18" s="26">
        <v>0.4</v>
      </c>
      <c r="C18" s="26">
        <v>0.275</v>
      </c>
      <c r="D18" s="16">
        <f t="shared" si="0"/>
        <v>19</v>
      </c>
      <c r="E18" s="31" t="s">
        <v>128</v>
      </c>
      <c r="F18" s="17"/>
      <c r="G18" s="17"/>
      <c r="H18" s="17"/>
      <c r="I18" s="17"/>
      <c r="J18" s="17"/>
      <c r="K18" s="17"/>
      <c r="L18" s="17" t="s">
        <v>110</v>
      </c>
      <c r="M18" s="17" t="s">
        <v>110</v>
      </c>
      <c r="N18" s="17" t="s">
        <v>129</v>
      </c>
      <c r="O18" s="17"/>
      <c r="P18" s="17" t="s">
        <v>129</v>
      </c>
      <c r="Q18" s="17" t="s">
        <v>119</v>
      </c>
      <c r="R18" s="17">
        <v>1</v>
      </c>
      <c r="S18" s="17">
        <v>1</v>
      </c>
      <c r="T18" s="33">
        <v>25937</v>
      </c>
      <c r="U18" s="20">
        <v>0</v>
      </c>
      <c r="V18" s="20">
        <f t="shared" si="1"/>
        <v>0</v>
      </c>
      <c r="W18" s="20">
        <f t="shared" si="2"/>
        <v>38</v>
      </c>
      <c r="X18" s="20">
        <v>101272085</v>
      </c>
      <c r="Y18" s="20">
        <f t="shared" si="3"/>
        <v>3904.541195974862</v>
      </c>
      <c r="AC18" s="19"/>
    </row>
    <row r="19" spans="1:25" s="21" customFormat="1" ht="18" customHeight="1">
      <c r="A19" s="24" t="s">
        <v>44</v>
      </c>
      <c r="B19" s="26">
        <v>0.52</v>
      </c>
      <c r="C19" s="26">
        <v>0.192</v>
      </c>
      <c r="D19" s="16">
        <f t="shared" si="0"/>
        <v>33</v>
      </c>
      <c r="E19" s="31" t="s">
        <v>181</v>
      </c>
      <c r="F19" s="17">
        <v>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700</v>
      </c>
      <c r="R19" s="17">
        <v>1</v>
      </c>
      <c r="S19" s="17"/>
      <c r="T19" s="33">
        <v>22224</v>
      </c>
      <c r="U19" s="20">
        <v>75060542</v>
      </c>
      <c r="V19" s="20">
        <f t="shared" si="1"/>
        <v>3377.454193664507</v>
      </c>
      <c r="W19" s="20">
        <f t="shared" si="2"/>
        <v>10</v>
      </c>
      <c r="X19" s="20">
        <v>102724000</v>
      </c>
      <c r="Y19" s="20">
        <f t="shared" si="3"/>
        <v>4622.2102231821455</v>
      </c>
    </row>
    <row r="20" spans="1:29" s="21" customFormat="1" ht="18" customHeight="1">
      <c r="A20" s="24" t="s">
        <v>45</v>
      </c>
      <c r="B20" s="26">
        <v>0.5</v>
      </c>
      <c r="C20" s="26">
        <v>0.1953</v>
      </c>
      <c r="D20" s="16">
        <f t="shared" si="0"/>
        <v>31</v>
      </c>
      <c r="E20" s="31" t="s">
        <v>181</v>
      </c>
      <c r="F20" s="17">
        <v>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700</v>
      </c>
      <c r="R20" s="17">
        <v>1</v>
      </c>
      <c r="S20" s="17">
        <v>1</v>
      </c>
      <c r="T20" s="43">
        <v>8887</v>
      </c>
      <c r="U20" s="20">
        <v>18816647</v>
      </c>
      <c r="V20" s="20">
        <f t="shared" si="1"/>
        <v>2117.3227185776977</v>
      </c>
      <c r="W20" s="20">
        <f t="shared" si="2"/>
        <v>31</v>
      </c>
      <c r="X20" s="20">
        <v>42562000</v>
      </c>
      <c r="Y20" s="20">
        <f t="shared" si="3"/>
        <v>4789.242714076741</v>
      </c>
      <c r="AC20" s="19"/>
    </row>
    <row r="21" spans="1:29" ht="18" customHeight="1">
      <c r="A21" s="23" t="s">
        <v>46</v>
      </c>
      <c r="B21" s="26">
        <v>0.53</v>
      </c>
      <c r="C21" s="26">
        <v>0.3103</v>
      </c>
      <c r="D21" s="16">
        <f t="shared" si="0"/>
        <v>12</v>
      </c>
      <c r="E21" s="31" t="s">
        <v>109</v>
      </c>
      <c r="F21" s="17"/>
      <c r="G21" s="17"/>
      <c r="H21" s="17"/>
      <c r="I21" s="17"/>
      <c r="J21" s="17"/>
      <c r="K21" s="17"/>
      <c r="L21" s="17" t="s">
        <v>110</v>
      </c>
      <c r="M21" s="17"/>
      <c r="N21" s="17" t="s">
        <v>129</v>
      </c>
      <c r="O21" s="17"/>
      <c r="P21" s="17"/>
      <c r="Q21" s="18">
        <v>700</v>
      </c>
      <c r="R21" s="17">
        <v>1</v>
      </c>
      <c r="S21" s="17"/>
      <c r="T21" s="33">
        <v>42007</v>
      </c>
      <c r="U21" s="20">
        <v>93760429</v>
      </c>
      <c r="V21" s="20">
        <f>U21/T21</f>
        <v>2232.0191634727544</v>
      </c>
      <c r="W21" s="20">
        <f t="shared" si="2"/>
        <v>30</v>
      </c>
      <c r="X21" s="20">
        <v>248889000</v>
      </c>
      <c r="Y21" s="20">
        <f>X21/T21</f>
        <v>5924.941081248363</v>
      </c>
      <c r="AC21" s="14"/>
    </row>
    <row r="22" spans="1:29" s="21" customFormat="1" ht="18" customHeight="1">
      <c r="A22" s="24" t="s">
        <v>47</v>
      </c>
      <c r="B22" s="26">
        <v>0.35</v>
      </c>
      <c r="C22" s="39" t="s">
        <v>166</v>
      </c>
      <c r="D22" s="16" t="e">
        <f t="shared" si="0"/>
        <v>#VALUE!</v>
      </c>
      <c r="E22" s="31" t="s">
        <v>162</v>
      </c>
      <c r="F22" s="17"/>
      <c r="G22" s="17"/>
      <c r="H22" s="17"/>
      <c r="I22" s="17"/>
      <c r="J22" s="17"/>
      <c r="K22" s="17"/>
      <c r="L22" s="17" t="s">
        <v>163</v>
      </c>
      <c r="M22" s="17" t="s">
        <v>163</v>
      </c>
      <c r="N22" s="17" t="s">
        <v>163</v>
      </c>
      <c r="O22" s="17"/>
      <c r="P22" s="17"/>
      <c r="Q22" s="17" t="s">
        <v>119</v>
      </c>
      <c r="R22" s="17">
        <v>1</v>
      </c>
      <c r="S22" s="17"/>
      <c r="T22" s="33">
        <v>60519</v>
      </c>
      <c r="U22" s="20">
        <v>192810299</v>
      </c>
      <c r="V22" s="20">
        <f t="shared" si="1"/>
        <v>3185.9465457129168</v>
      </c>
      <c r="W22" s="20">
        <f t="shared" si="2"/>
        <v>14</v>
      </c>
      <c r="X22" s="20">
        <v>349267000</v>
      </c>
      <c r="Y22" s="20">
        <f t="shared" si="3"/>
        <v>5771.195822799451</v>
      </c>
      <c r="AC22" s="19"/>
    </row>
    <row r="23" spans="1:25" s="21" customFormat="1" ht="18" customHeight="1">
      <c r="A23" s="24" t="s">
        <v>48</v>
      </c>
      <c r="B23" s="26">
        <v>0.325</v>
      </c>
      <c r="C23" s="26">
        <v>0.213</v>
      </c>
      <c r="D23" s="16">
        <f t="shared" si="0"/>
        <v>26</v>
      </c>
      <c r="E23" s="31" t="s">
        <v>121</v>
      </c>
      <c r="F23" s="17">
        <v>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>
        <v>700</v>
      </c>
      <c r="R23" s="17">
        <v>1</v>
      </c>
      <c r="S23" s="17">
        <v>1</v>
      </c>
      <c r="T23" s="33">
        <v>10772</v>
      </c>
      <c r="U23" s="20">
        <v>42808000</v>
      </c>
      <c r="V23" s="20">
        <f t="shared" si="1"/>
        <v>3974.006683995544</v>
      </c>
      <c r="W23" s="20">
        <f t="shared" si="2"/>
        <v>5</v>
      </c>
      <c r="X23" s="20">
        <v>45771000</v>
      </c>
      <c r="Y23" s="20">
        <f t="shared" si="3"/>
        <v>4249.071667285555</v>
      </c>
    </row>
    <row r="24" spans="1:29" s="21" customFormat="1" ht="18" customHeight="1">
      <c r="A24" s="24" t="s">
        <v>49</v>
      </c>
      <c r="B24" s="26">
        <v>0.5</v>
      </c>
      <c r="C24" s="26">
        <v>0.196</v>
      </c>
      <c r="D24" s="16">
        <f t="shared" si="0"/>
        <v>30</v>
      </c>
      <c r="E24" s="31" t="s">
        <v>206</v>
      </c>
      <c r="F24" s="17"/>
      <c r="G24" s="17"/>
      <c r="H24" s="17"/>
      <c r="I24" s="17"/>
      <c r="J24" s="17"/>
      <c r="K24" s="17"/>
      <c r="L24" s="17" t="s">
        <v>207</v>
      </c>
      <c r="M24" s="17"/>
      <c r="N24" s="17" t="s">
        <v>207</v>
      </c>
      <c r="O24" s="17"/>
      <c r="P24" s="17"/>
      <c r="Q24" s="17" t="s">
        <v>119</v>
      </c>
      <c r="R24" s="17">
        <v>1</v>
      </c>
      <c r="S24" s="17"/>
      <c r="T24" s="15">
        <v>87458</v>
      </c>
      <c r="U24" s="20">
        <v>184116016</v>
      </c>
      <c r="V24" s="20">
        <f t="shared" si="1"/>
        <v>2105.1935328957898</v>
      </c>
      <c r="W24" s="20">
        <f t="shared" si="2"/>
        <v>32</v>
      </c>
      <c r="X24" s="20">
        <v>296765000</v>
      </c>
      <c r="Y24" s="20">
        <f t="shared" si="3"/>
        <v>3393.228749799904</v>
      </c>
      <c r="AC24" s="19"/>
    </row>
    <row r="25" spans="1:29" ht="18" customHeight="1">
      <c r="A25" s="23" t="s">
        <v>50</v>
      </c>
      <c r="B25" s="25"/>
      <c r="C25" s="27"/>
      <c r="D25" s="13" t="e">
        <f t="shared" si="0"/>
        <v>#N/A</v>
      </c>
      <c r="E25" s="3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4">
        <v>46231</v>
      </c>
      <c r="U25" s="12">
        <v>0</v>
      </c>
      <c r="V25" s="12">
        <f t="shared" si="1"/>
        <v>0</v>
      </c>
      <c r="W25" s="12">
        <f t="shared" si="2"/>
        <v>38</v>
      </c>
      <c r="X25" s="12"/>
      <c r="Y25" s="12">
        <f t="shared" si="3"/>
        <v>0</v>
      </c>
      <c r="AC25" s="14"/>
    </row>
    <row r="26" spans="1:29" s="21" customFormat="1" ht="18" customHeight="1">
      <c r="A26" s="24" t="s">
        <v>51</v>
      </c>
      <c r="B26" s="26">
        <v>0.46</v>
      </c>
      <c r="C26" s="28">
        <v>0.29</v>
      </c>
      <c r="D26" s="16">
        <f t="shared" si="0"/>
        <v>17</v>
      </c>
      <c r="E26" s="31" t="s">
        <v>118</v>
      </c>
      <c r="F26" s="17">
        <v>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 t="s">
        <v>119</v>
      </c>
      <c r="R26" s="17">
        <v>1</v>
      </c>
      <c r="S26" s="17"/>
      <c r="T26" s="33">
        <v>11799</v>
      </c>
      <c r="U26" s="20">
        <v>24631197</v>
      </c>
      <c r="V26" s="20">
        <f t="shared" si="1"/>
        <v>2087.566488685482</v>
      </c>
      <c r="W26" s="20">
        <f t="shared" si="2"/>
        <v>34</v>
      </c>
      <c r="X26" s="20">
        <v>51887000</v>
      </c>
      <c r="Y26" s="20">
        <f t="shared" si="3"/>
        <v>4397.576065768286</v>
      </c>
      <c r="AC26" s="19"/>
    </row>
    <row r="27" spans="1:29" s="21" customFormat="1" ht="18" customHeight="1">
      <c r="A27" s="24" t="s">
        <v>52</v>
      </c>
      <c r="B27" s="26">
        <v>0.45</v>
      </c>
      <c r="C27" s="26">
        <v>0.208</v>
      </c>
      <c r="D27" s="16">
        <f t="shared" si="0"/>
        <v>29</v>
      </c>
      <c r="E27" s="31" t="s">
        <v>178</v>
      </c>
      <c r="F27" s="17"/>
      <c r="G27" s="17" t="s">
        <v>163</v>
      </c>
      <c r="H27" s="17"/>
      <c r="I27" s="17"/>
      <c r="J27" s="17" t="s">
        <v>163</v>
      </c>
      <c r="K27" s="17" t="s">
        <v>163</v>
      </c>
      <c r="L27" s="17"/>
      <c r="M27" s="17"/>
      <c r="N27" s="17"/>
      <c r="O27" s="17"/>
      <c r="P27" s="17"/>
      <c r="Q27" s="22">
        <v>1000</v>
      </c>
      <c r="R27" s="17">
        <v>1</v>
      </c>
      <c r="S27" s="17">
        <v>1</v>
      </c>
      <c r="T27" s="33">
        <v>22969</v>
      </c>
      <c r="U27" s="20">
        <v>65043951</v>
      </c>
      <c r="V27" s="20">
        <f t="shared" si="1"/>
        <v>2831.8146632417606</v>
      </c>
      <c r="W27" s="20">
        <f t="shared" si="2"/>
        <v>22</v>
      </c>
      <c r="X27" s="20">
        <v>117009000</v>
      </c>
      <c r="Y27" s="20">
        <f t="shared" si="3"/>
        <v>5094.213940528539</v>
      </c>
      <c r="AC27" s="19"/>
    </row>
    <row r="28" spans="1:29" s="21" customFormat="1" ht="18" customHeight="1">
      <c r="A28" s="24" t="s">
        <v>53</v>
      </c>
      <c r="B28" s="26">
        <v>0.42</v>
      </c>
      <c r="C28" s="26">
        <v>0.33</v>
      </c>
      <c r="D28" s="16">
        <f t="shared" si="0"/>
        <v>8</v>
      </c>
      <c r="E28" s="31" t="s">
        <v>197</v>
      </c>
      <c r="F28" s="17"/>
      <c r="G28" s="17" t="s">
        <v>163</v>
      </c>
      <c r="H28" s="17"/>
      <c r="I28" s="17"/>
      <c r="J28" s="17"/>
      <c r="K28" s="17"/>
      <c r="L28" s="17" t="s">
        <v>163</v>
      </c>
      <c r="M28" s="17"/>
      <c r="N28" s="17" t="s">
        <v>163</v>
      </c>
      <c r="O28" s="17" t="s">
        <v>163</v>
      </c>
      <c r="P28" s="17"/>
      <c r="Q28" s="22">
        <v>1000</v>
      </c>
      <c r="R28" s="17">
        <v>1</v>
      </c>
      <c r="S28" s="17"/>
      <c r="T28" s="33">
        <v>19361</v>
      </c>
      <c r="U28" s="20">
        <v>59078000</v>
      </c>
      <c r="V28" s="20">
        <f t="shared" si="1"/>
        <v>3051.391973555085</v>
      </c>
      <c r="W28" s="20">
        <f t="shared" si="2"/>
        <v>16</v>
      </c>
      <c r="X28" s="20">
        <v>95000000</v>
      </c>
      <c r="Y28" s="20">
        <f t="shared" si="3"/>
        <v>4906.771344455348</v>
      </c>
      <c r="AC28" s="19"/>
    </row>
    <row r="29" spans="1:29" s="21" customFormat="1" ht="18" customHeight="1">
      <c r="A29" s="24" t="s">
        <v>54</v>
      </c>
      <c r="B29" s="26">
        <v>0.4</v>
      </c>
      <c r="C29" s="26">
        <v>0.33</v>
      </c>
      <c r="D29" s="16">
        <f t="shared" si="0"/>
        <v>8</v>
      </c>
      <c r="E29" s="31" t="s">
        <v>190</v>
      </c>
      <c r="F29" s="17">
        <v>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 t="s">
        <v>119</v>
      </c>
      <c r="R29" s="17">
        <v>1</v>
      </c>
      <c r="S29" s="17"/>
      <c r="T29" s="33">
        <v>10773</v>
      </c>
      <c r="U29" s="20">
        <v>45237000</v>
      </c>
      <c r="V29" s="20">
        <f t="shared" si="1"/>
        <v>4199.10888331941</v>
      </c>
      <c r="W29" s="20">
        <f t="shared" si="2"/>
        <v>3</v>
      </c>
      <c r="X29" s="20">
        <v>42125000</v>
      </c>
      <c r="Y29" s="20">
        <f t="shared" si="3"/>
        <v>3910.2385593613662</v>
      </c>
      <c r="AC29" s="19"/>
    </row>
    <row r="30" spans="1:29" s="21" customFormat="1" ht="18" customHeight="1">
      <c r="A30" s="24" t="s">
        <v>55</v>
      </c>
      <c r="B30" s="26">
        <v>0.3</v>
      </c>
      <c r="C30" s="26">
        <v>0.249</v>
      </c>
      <c r="D30" s="16">
        <f t="shared" si="0"/>
        <v>22</v>
      </c>
      <c r="E30" s="31" t="s">
        <v>160</v>
      </c>
      <c r="F30" s="17"/>
      <c r="G30" s="17" t="s">
        <v>163</v>
      </c>
      <c r="H30" s="17"/>
      <c r="I30" s="17"/>
      <c r="J30" s="17"/>
      <c r="K30" s="17"/>
      <c r="L30" s="17"/>
      <c r="M30" s="17" t="s">
        <v>163</v>
      </c>
      <c r="N30" s="17" t="s">
        <v>163</v>
      </c>
      <c r="O30" s="17"/>
      <c r="P30" s="17"/>
      <c r="Q30" s="17" t="s">
        <v>119</v>
      </c>
      <c r="R30" s="17">
        <v>1</v>
      </c>
      <c r="S30" s="17"/>
      <c r="T30" s="33">
        <v>8621</v>
      </c>
      <c r="U30" s="20">
        <v>27351680</v>
      </c>
      <c r="V30" s="20">
        <f t="shared" si="1"/>
        <v>3172.680663496114</v>
      </c>
      <c r="W30" s="20">
        <f t="shared" si="2"/>
        <v>15</v>
      </c>
      <c r="X30" s="20">
        <v>54932000</v>
      </c>
      <c r="Y30" s="20">
        <f t="shared" si="3"/>
        <v>6371.88261222596</v>
      </c>
      <c r="AC30" s="19"/>
    </row>
    <row r="31" spans="1:29" s="21" customFormat="1" ht="18" customHeight="1">
      <c r="A31" s="24" t="s">
        <v>56</v>
      </c>
      <c r="B31" s="26">
        <v>0.42</v>
      </c>
      <c r="C31" s="26">
        <v>0.316</v>
      </c>
      <c r="D31" s="16">
        <f t="shared" si="0"/>
        <v>11</v>
      </c>
      <c r="E31" s="31" t="s">
        <v>121</v>
      </c>
      <c r="F31" s="17"/>
      <c r="G31" s="17"/>
      <c r="H31" s="17"/>
      <c r="I31" s="17"/>
      <c r="J31" s="17" t="s">
        <v>110</v>
      </c>
      <c r="K31" s="17" t="s">
        <v>110</v>
      </c>
      <c r="L31" s="17" t="s">
        <v>110</v>
      </c>
      <c r="M31" s="17" t="s">
        <v>110</v>
      </c>
      <c r="N31" s="17" t="s">
        <v>110</v>
      </c>
      <c r="O31" s="17"/>
      <c r="P31" s="17"/>
      <c r="Q31" s="17" t="s">
        <v>119</v>
      </c>
      <c r="R31" s="17">
        <v>1</v>
      </c>
      <c r="S31" s="17"/>
      <c r="T31" s="33">
        <v>18267</v>
      </c>
      <c r="U31" s="20">
        <v>52399000</v>
      </c>
      <c r="V31" s="20">
        <f t="shared" si="1"/>
        <v>2868.506049159687</v>
      </c>
      <c r="W31" s="20">
        <f t="shared" si="2"/>
        <v>21</v>
      </c>
      <c r="X31" s="20">
        <v>91450000</v>
      </c>
      <c r="Y31" s="20">
        <f t="shared" si="3"/>
        <v>5006.295505556468</v>
      </c>
      <c r="AC31" s="19"/>
    </row>
    <row r="32" spans="1:29" s="21" customFormat="1" ht="18" customHeight="1">
      <c r="A32" s="24" t="s">
        <v>57</v>
      </c>
      <c r="B32" s="26">
        <v>0.4</v>
      </c>
      <c r="C32" s="28">
        <v>0.194</v>
      </c>
      <c r="D32" s="16">
        <f t="shared" si="0"/>
        <v>32</v>
      </c>
      <c r="E32" s="31" t="s">
        <v>162</v>
      </c>
      <c r="F32" s="17">
        <v>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 t="s">
        <v>119</v>
      </c>
      <c r="R32" s="17">
        <v>1</v>
      </c>
      <c r="S32" s="17"/>
      <c r="T32" s="33">
        <v>2016</v>
      </c>
      <c r="U32" s="20">
        <v>5802039</v>
      </c>
      <c r="V32" s="20">
        <f t="shared" si="1"/>
        <v>2877.995535714286</v>
      </c>
      <c r="W32" s="20">
        <f t="shared" si="2"/>
        <v>20</v>
      </c>
      <c r="X32" s="20">
        <v>9679000</v>
      </c>
      <c r="Y32" s="20">
        <f t="shared" si="3"/>
        <v>4801.091269841269</v>
      </c>
      <c r="AC32" s="19"/>
    </row>
    <row r="33" spans="1:29" s="21" customFormat="1" ht="18" customHeight="1">
      <c r="A33" s="24" t="s">
        <v>58</v>
      </c>
      <c r="B33" s="26">
        <v>0.5</v>
      </c>
      <c r="C33" s="26">
        <v>0.388</v>
      </c>
      <c r="D33" s="16">
        <f t="shared" si="0"/>
        <v>3</v>
      </c>
      <c r="E33" s="31" t="s">
        <v>167</v>
      </c>
      <c r="F33" s="17"/>
      <c r="G33" s="17" t="s">
        <v>163</v>
      </c>
      <c r="H33" s="17"/>
      <c r="I33" s="17" t="s">
        <v>163</v>
      </c>
      <c r="J33" s="17" t="s">
        <v>163</v>
      </c>
      <c r="K33" s="17" t="s">
        <v>163</v>
      </c>
      <c r="L33" s="17" t="s">
        <v>163</v>
      </c>
      <c r="M33" s="17" t="s">
        <v>163</v>
      </c>
      <c r="N33" s="17"/>
      <c r="O33" s="17"/>
      <c r="P33" s="17"/>
      <c r="Q33" s="17" t="s">
        <v>119</v>
      </c>
      <c r="R33" s="17">
        <v>1</v>
      </c>
      <c r="S33" s="17">
        <v>1</v>
      </c>
      <c r="T33" s="33">
        <v>2436</v>
      </c>
      <c r="U33" s="20">
        <v>8866092</v>
      </c>
      <c r="V33" s="20">
        <f t="shared" si="1"/>
        <v>3639.6108374384235</v>
      </c>
      <c r="W33" s="20">
        <f t="shared" si="2"/>
        <v>6</v>
      </c>
      <c r="X33" s="20">
        <v>10171000</v>
      </c>
      <c r="Y33" s="20">
        <f t="shared" si="3"/>
        <v>4175.287356321839</v>
      </c>
      <c r="AC33" s="19"/>
    </row>
    <row r="34" spans="1:29" s="21" customFormat="1" ht="18" customHeight="1">
      <c r="A34" s="24" t="s">
        <v>59</v>
      </c>
      <c r="B34" s="26">
        <v>0.45</v>
      </c>
      <c r="C34" s="26">
        <v>0.3</v>
      </c>
      <c r="D34" s="16">
        <f t="shared" si="0"/>
        <v>15</v>
      </c>
      <c r="E34" s="31" t="s">
        <v>167</v>
      </c>
      <c r="F34" s="17"/>
      <c r="G34" s="17" t="s">
        <v>163</v>
      </c>
      <c r="H34" s="17"/>
      <c r="I34" s="17" t="s">
        <v>163</v>
      </c>
      <c r="J34" s="17" t="s">
        <v>163</v>
      </c>
      <c r="K34" s="17" t="s">
        <v>163</v>
      </c>
      <c r="L34" s="17"/>
      <c r="M34" s="17" t="s">
        <v>163</v>
      </c>
      <c r="N34" s="17" t="s">
        <v>163</v>
      </c>
      <c r="O34" s="17"/>
      <c r="P34" s="17"/>
      <c r="Q34" s="17" t="s">
        <v>119</v>
      </c>
      <c r="R34" s="17">
        <v>1</v>
      </c>
      <c r="S34" s="17"/>
      <c r="T34" s="33">
        <v>1049</v>
      </c>
      <c r="U34" s="20">
        <v>4370000</v>
      </c>
      <c r="V34" s="20">
        <f t="shared" si="1"/>
        <v>4165.872259294566</v>
      </c>
      <c r="W34" s="20">
        <f t="shared" si="2"/>
        <v>4</v>
      </c>
      <c r="X34" s="20">
        <v>6523000</v>
      </c>
      <c r="Y34" s="20">
        <f t="shared" si="3"/>
        <v>6218.303145853193</v>
      </c>
      <c r="AC34" s="19"/>
    </row>
    <row r="35" spans="1:29" ht="18" customHeight="1">
      <c r="A35" s="23" t="s">
        <v>60</v>
      </c>
      <c r="B35" s="25"/>
      <c r="C35" s="25"/>
      <c r="D35" s="13" t="e">
        <f t="shared" si="0"/>
        <v>#N/A</v>
      </c>
      <c r="E35" s="3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34">
        <v>17324</v>
      </c>
      <c r="U35" s="12">
        <v>0</v>
      </c>
      <c r="V35" s="12">
        <f t="shared" si="1"/>
        <v>0</v>
      </c>
      <c r="W35" s="12">
        <f t="shared" si="2"/>
        <v>38</v>
      </c>
      <c r="X35" s="12"/>
      <c r="Y35" s="12">
        <f t="shared" si="3"/>
        <v>0</v>
      </c>
      <c r="AC35" s="14"/>
    </row>
    <row r="36" spans="1:29" s="21" customFormat="1" ht="18" customHeight="1">
      <c r="A36" s="24" t="s">
        <v>61</v>
      </c>
      <c r="B36" s="26">
        <v>0.47</v>
      </c>
      <c r="C36" s="39" t="s">
        <v>166</v>
      </c>
      <c r="D36" s="16" t="e">
        <f t="shared" si="0"/>
        <v>#VALUE!</v>
      </c>
      <c r="E36" s="31" t="s">
        <v>121</v>
      </c>
      <c r="F36" s="17"/>
      <c r="G36" s="17"/>
      <c r="H36" s="17"/>
      <c r="I36" s="17"/>
      <c r="J36" s="17" t="s">
        <v>110</v>
      </c>
      <c r="K36" s="17" t="s">
        <v>110</v>
      </c>
      <c r="L36" s="17" t="s">
        <v>110</v>
      </c>
      <c r="M36" s="17" t="s">
        <v>110</v>
      </c>
      <c r="N36" s="17" t="s">
        <v>110</v>
      </c>
      <c r="O36" s="17" t="s">
        <v>110</v>
      </c>
      <c r="P36" s="17"/>
      <c r="Q36" s="18">
        <v>500</v>
      </c>
      <c r="R36" s="17">
        <v>1</v>
      </c>
      <c r="S36" s="17"/>
      <c r="T36" s="33">
        <v>137304</v>
      </c>
      <c r="U36" s="20">
        <v>411651857</v>
      </c>
      <c r="V36" s="20">
        <f t="shared" si="1"/>
        <v>2998.1053501718816</v>
      </c>
      <c r="W36" s="20">
        <f t="shared" si="2"/>
        <v>17</v>
      </c>
      <c r="X36" s="20">
        <v>557230000</v>
      </c>
      <c r="Y36" s="20">
        <f t="shared" si="3"/>
        <v>4058.3668356347957</v>
      </c>
      <c r="AC36" s="19"/>
    </row>
    <row r="37" spans="1:29" s="21" customFormat="1" ht="18" customHeight="1">
      <c r="A37" s="24" t="s">
        <v>62</v>
      </c>
      <c r="B37" s="26">
        <v>0.4</v>
      </c>
      <c r="C37" s="28">
        <v>0.317</v>
      </c>
      <c r="D37" s="16">
        <f t="shared" si="0"/>
        <v>10</v>
      </c>
      <c r="E37" s="31" t="s">
        <v>140</v>
      </c>
      <c r="F37" s="17">
        <v>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 t="s">
        <v>119</v>
      </c>
      <c r="R37" s="17">
        <v>1</v>
      </c>
      <c r="S37" s="17">
        <v>1</v>
      </c>
      <c r="T37" s="33">
        <v>25058</v>
      </c>
      <c r="U37" s="20">
        <v>61284298</v>
      </c>
      <c r="V37" s="20">
        <f t="shared" si="1"/>
        <v>2445.697900869982</v>
      </c>
      <c r="W37" s="20">
        <f t="shared" si="2"/>
        <v>26</v>
      </c>
      <c r="X37" s="20">
        <v>71555000</v>
      </c>
      <c r="Y37" s="20">
        <f t="shared" si="3"/>
        <v>2855.5750658472343</v>
      </c>
      <c r="AC37" s="19"/>
    </row>
    <row r="38" spans="1:29" s="21" customFormat="1" ht="18" customHeight="1">
      <c r="A38" s="24" t="s">
        <v>63</v>
      </c>
      <c r="B38" s="26">
        <v>0.46</v>
      </c>
      <c r="C38" s="26">
        <v>0.26</v>
      </c>
      <c r="D38" s="16">
        <f t="shared" si="0"/>
        <v>21</v>
      </c>
      <c r="E38" s="31" t="s">
        <v>109</v>
      </c>
      <c r="F38" s="17">
        <v>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177</v>
      </c>
      <c r="R38" s="17">
        <v>1</v>
      </c>
      <c r="S38" s="17">
        <v>1</v>
      </c>
      <c r="T38" s="33">
        <v>9302</v>
      </c>
      <c r="U38" s="20">
        <v>21137000</v>
      </c>
      <c r="V38" s="20">
        <f t="shared" si="1"/>
        <v>2272.307030746076</v>
      </c>
      <c r="W38" s="20">
        <f t="shared" si="2"/>
        <v>28</v>
      </c>
      <c r="X38" s="20">
        <v>33355000</v>
      </c>
      <c r="Y38" s="20">
        <f t="shared" si="3"/>
        <v>3585.7880025800905</v>
      </c>
      <c r="AC38" s="19"/>
    </row>
    <row r="39" spans="1:29" s="21" customFormat="1" ht="18" customHeight="1">
      <c r="A39" s="24" t="s">
        <v>64</v>
      </c>
      <c r="B39" s="26">
        <v>0.4</v>
      </c>
      <c r="C39" s="26">
        <v>0.278</v>
      </c>
      <c r="D39" s="16">
        <f t="shared" si="0"/>
        <v>18</v>
      </c>
      <c r="E39" s="31" t="s">
        <v>162</v>
      </c>
      <c r="F39" s="17"/>
      <c r="G39" s="17" t="s">
        <v>163</v>
      </c>
      <c r="H39" s="17"/>
      <c r="I39" s="17"/>
      <c r="J39" s="17" t="s">
        <v>163</v>
      </c>
      <c r="K39" s="17"/>
      <c r="L39" s="17" t="s">
        <v>163</v>
      </c>
      <c r="M39" s="17" t="s">
        <v>163</v>
      </c>
      <c r="N39" s="17" t="s">
        <v>163</v>
      </c>
      <c r="O39" s="17"/>
      <c r="P39" s="17"/>
      <c r="Q39" s="22">
        <v>1000</v>
      </c>
      <c r="R39" s="17">
        <v>1</v>
      </c>
      <c r="S39" s="17">
        <v>1</v>
      </c>
      <c r="T39" s="33">
        <v>11684</v>
      </c>
      <c r="U39" s="20">
        <v>39488959</v>
      </c>
      <c r="V39" s="20">
        <f t="shared" si="1"/>
        <v>3379.7465765148922</v>
      </c>
      <c r="W39" s="20">
        <f t="shared" si="2"/>
        <v>9</v>
      </c>
      <c r="X39" s="20">
        <v>55716740</v>
      </c>
      <c r="Y39" s="20">
        <f t="shared" si="3"/>
        <v>4768.635741184526</v>
      </c>
      <c r="AC39" s="19"/>
    </row>
    <row r="40" spans="1:29" s="21" customFormat="1" ht="18" customHeight="1">
      <c r="A40" s="24" t="s">
        <v>65</v>
      </c>
      <c r="B40" s="26">
        <v>0.4</v>
      </c>
      <c r="C40" s="26">
        <v>0.225</v>
      </c>
      <c r="D40" s="16">
        <f t="shared" si="0"/>
        <v>25</v>
      </c>
      <c r="E40" s="31" t="s">
        <v>167</v>
      </c>
      <c r="F40" s="17"/>
      <c r="G40" s="17" t="s">
        <v>163</v>
      </c>
      <c r="H40" s="17"/>
      <c r="I40" s="17"/>
      <c r="J40" s="17"/>
      <c r="K40" s="17"/>
      <c r="L40" s="17" t="s">
        <v>163</v>
      </c>
      <c r="M40" s="17" t="s">
        <v>163</v>
      </c>
      <c r="N40" s="17" t="s">
        <v>163</v>
      </c>
      <c r="O40" s="17"/>
      <c r="P40" s="17"/>
      <c r="Q40" s="22">
        <v>1000</v>
      </c>
      <c r="R40" s="17">
        <v>1</v>
      </c>
      <c r="S40" s="17">
        <v>1</v>
      </c>
      <c r="T40" s="33">
        <v>2897</v>
      </c>
      <c r="U40" s="20">
        <v>10107845</v>
      </c>
      <c r="V40" s="20">
        <f t="shared" si="1"/>
        <v>3489.0731791508456</v>
      </c>
      <c r="W40" s="20">
        <f t="shared" si="2"/>
        <v>8</v>
      </c>
      <c r="X40" s="20">
        <v>22898000</v>
      </c>
      <c r="Y40" s="20">
        <f t="shared" si="3"/>
        <v>7904.038660683465</v>
      </c>
      <c r="AC40" s="19"/>
    </row>
    <row r="41" spans="1:29" s="21" customFormat="1" ht="18" customHeight="1">
      <c r="A41" s="24" t="s">
        <v>66</v>
      </c>
      <c r="B41" s="26">
        <v>0.4</v>
      </c>
      <c r="C41" s="26">
        <v>0.21</v>
      </c>
      <c r="D41" s="16">
        <f t="shared" si="0"/>
        <v>28</v>
      </c>
      <c r="E41" s="31" t="s">
        <v>167</v>
      </c>
      <c r="F41" s="17">
        <v>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 t="s">
        <v>119</v>
      </c>
      <c r="R41" s="17">
        <v>1</v>
      </c>
      <c r="S41" s="17">
        <v>1</v>
      </c>
      <c r="T41" s="33">
        <v>31737</v>
      </c>
      <c r="U41" s="20">
        <v>73259000</v>
      </c>
      <c r="V41" s="20">
        <f t="shared" si="1"/>
        <v>2308.3152156788606</v>
      </c>
      <c r="W41" s="20">
        <f t="shared" si="2"/>
        <v>27</v>
      </c>
      <c r="X41" s="20">
        <v>145699000</v>
      </c>
      <c r="Y41" s="20">
        <f t="shared" si="3"/>
        <v>4590.82458959574</v>
      </c>
      <c r="AC41" s="19"/>
    </row>
    <row r="42" spans="1:29" s="21" customFormat="1" ht="18" customHeight="1">
      <c r="A42" s="24" t="s">
        <v>67</v>
      </c>
      <c r="B42" s="26">
        <v>0.3</v>
      </c>
      <c r="C42" s="26">
        <v>0.3</v>
      </c>
      <c r="D42" s="16">
        <f t="shared" si="0"/>
        <v>15</v>
      </c>
      <c r="E42" s="31" t="s">
        <v>191</v>
      </c>
      <c r="F42" s="17">
        <v>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 t="s">
        <v>119</v>
      </c>
      <c r="R42" s="17">
        <v>1</v>
      </c>
      <c r="S42" s="17">
        <v>1</v>
      </c>
      <c r="T42" s="33">
        <v>12925</v>
      </c>
      <c r="U42" s="20">
        <v>42114291</v>
      </c>
      <c r="V42" s="20">
        <f t="shared" si="1"/>
        <v>3258.359071566731</v>
      </c>
      <c r="W42" s="20">
        <f t="shared" si="2"/>
        <v>12</v>
      </c>
      <c r="X42" s="20">
        <v>61037000</v>
      </c>
      <c r="Y42" s="20">
        <f t="shared" si="3"/>
        <v>4722.398452611219</v>
      </c>
      <c r="AC42" s="19"/>
    </row>
    <row r="43" spans="1:25" s="21" customFormat="1" ht="18" customHeight="1">
      <c r="A43" s="24" t="s">
        <v>68</v>
      </c>
      <c r="B43" s="26">
        <v>0.4</v>
      </c>
      <c r="C43" s="39" t="s">
        <v>194</v>
      </c>
      <c r="D43" s="16" t="e">
        <f t="shared" si="0"/>
        <v>#VALUE!</v>
      </c>
      <c r="E43" s="31" t="s">
        <v>199</v>
      </c>
      <c r="F43" s="17"/>
      <c r="G43" s="17" t="s">
        <v>163</v>
      </c>
      <c r="H43" s="17"/>
      <c r="I43" s="17"/>
      <c r="J43" s="17"/>
      <c r="K43" s="17" t="s">
        <v>163</v>
      </c>
      <c r="L43" s="17"/>
      <c r="M43" s="17"/>
      <c r="N43" s="17"/>
      <c r="O43" s="17"/>
      <c r="P43" s="17"/>
      <c r="Q43" s="17" t="s">
        <v>119</v>
      </c>
      <c r="R43" s="17">
        <v>1</v>
      </c>
      <c r="S43" s="17"/>
      <c r="T43" s="33">
        <v>15466</v>
      </c>
      <c r="U43" s="20">
        <v>45975813</v>
      </c>
      <c r="V43" s="20">
        <f t="shared" si="1"/>
        <v>2972.702250096987</v>
      </c>
      <c r="W43" s="20">
        <f t="shared" si="2"/>
        <v>18</v>
      </c>
      <c r="X43" s="20">
        <v>86154000</v>
      </c>
      <c r="Y43" s="20">
        <f t="shared" si="3"/>
        <v>5570.541833699728</v>
      </c>
    </row>
    <row r="44" spans="1:29" s="21" customFormat="1" ht="18" customHeight="1">
      <c r="A44" s="24" t="s">
        <v>69</v>
      </c>
      <c r="B44" s="26">
        <v>0.35</v>
      </c>
      <c r="C44" s="26">
        <v>0.239</v>
      </c>
      <c r="D44" s="16">
        <f t="shared" si="0"/>
        <v>24</v>
      </c>
      <c r="E44" s="31" t="s">
        <v>203</v>
      </c>
      <c r="F44" s="17">
        <v>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 t="s">
        <v>119</v>
      </c>
      <c r="R44" s="17">
        <v>1</v>
      </c>
      <c r="S44" s="17">
        <v>1</v>
      </c>
      <c r="T44" s="15">
        <v>1187</v>
      </c>
      <c r="U44" s="20">
        <v>2658837</v>
      </c>
      <c r="V44" s="20">
        <f t="shared" si="1"/>
        <v>2239.9637742207246</v>
      </c>
      <c r="W44" s="20">
        <f t="shared" si="2"/>
        <v>29</v>
      </c>
      <c r="X44" s="20">
        <v>7095000</v>
      </c>
      <c r="Y44" s="20">
        <f t="shared" si="3"/>
        <v>5977.253580454928</v>
      </c>
      <c r="AC44" s="19"/>
    </row>
    <row r="45" spans="1:29" s="21" customFormat="1" ht="18" customHeight="1">
      <c r="A45" s="24" t="s">
        <v>70</v>
      </c>
      <c r="B45" s="26">
        <v>0.35</v>
      </c>
      <c r="C45" s="26"/>
      <c r="D45" s="16" t="e">
        <f t="shared" si="0"/>
        <v>#N/A</v>
      </c>
      <c r="E45" s="31" t="s">
        <v>153</v>
      </c>
      <c r="F45" s="17"/>
      <c r="G45" s="17"/>
      <c r="H45" s="17"/>
      <c r="I45" s="17"/>
      <c r="J45" s="17"/>
      <c r="K45" s="17"/>
      <c r="L45" s="17"/>
      <c r="M45" s="17"/>
      <c r="N45" s="17" t="s">
        <v>163</v>
      </c>
      <c r="O45" s="17"/>
      <c r="P45" s="17"/>
      <c r="Q45" s="17" t="s">
        <v>119</v>
      </c>
      <c r="R45" s="17">
        <v>1</v>
      </c>
      <c r="S45" s="17">
        <v>1</v>
      </c>
      <c r="T45" s="33">
        <v>6110</v>
      </c>
      <c r="U45" s="20">
        <v>16758537</v>
      </c>
      <c r="V45" s="20">
        <f t="shared" si="1"/>
        <v>2742.804746317512</v>
      </c>
      <c r="W45" s="20">
        <f t="shared" si="2"/>
        <v>25</v>
      </c>
      <c r="X45" s="20">
        <v>21679000</v>
      </c>
      <c r="Y45" s="20">
        <f t="shared" si="3"/>
        <v>3548.1178396072014</v>
      </c>
      <c r="AC45" s="19"/>
    </row>
    <row r="46" spans="1:29" s="21" customFormat="1" ht="18" customHeight="1">
      <c r="A46" s="24" t="s">
        <v>71</v>
      </c>
      <c r="B46" s="26">
        <v>0.2</v>
      </c>
      <c r="C46" s="26">
        <v>0.338</v>
      </c>
      <c r="D46" s="16">
        <f t="shared" si="0"/>
        <v>7</v>
      </c>
      <c r="E46" s="31" t="s">
        <v>148</v>
      </c>
      <c r="F46" s="17"/>
      <c r="G46" s="17" t="s">
        <v>163</v>
      </c>
      <c r="H46" s="17"/>
      <c r="I46" s="17"/>
      <c r="J46" s="17"/>
      <c r="K46" s="17"/>
      <c r="L46" s="17" t="s">
        <v>163</v>
      </c>
      <c r="M46" s="17" t="s">
        <v>163</v>
      </c>
      <c r="N46" s="17" t="s">
        <v>163</v>
      </c>
      <c r="O46" s="17"/>
      <c r="P46" s="17"/>
      <c r="Q46" s="17" t="s">
        <v>119</v>
      </c>
      <c r="R46" s="17">
        <v>1</v>
      </c>
      <c r="S46" s="17"/>
      <c r="T46" s="33">
        <v>10002</v>
      </c>
      <c r="U46" s="20">
        <v>35420007</v>
      </c>
      <c r="V46" s="20">
        <f t="shared" si="1"/>
        <v>3541.2924415116977</v>
      </c>
      <c r="W46" s="20">
        <f t="shared" si="2"/>
        <v>7</v>
      </c>
      <c r="X46" s="20">
        <v>51169000</v>
      </c>
      <c r="Y46" s="20">
        <f t="shared" si="3"/>
        <v>5115.876824635073</v>
      </c>
      <c r="AC46" s="19"/>
    </row>
    <row r="47" spans="1:25" s="21" customFormat="1" ht="18" customHeight="1">
      <c r="A47" s="24" t="s">
        <v>72</v>
      </c>
      <c r="B47" s="26">
        <v>0.35</v>
      </c>
      <c r="C47" s="26">
        <v>0.3027</v>
      </c>
      <c r="D47" s="16">
        <f t="shared" si="0"/>
        <v>14</v>
      </c>
      <c r="E47" s="31" t="s">
        <v>160</v>
      </c>
      <c r="F47" s="17">
        <v>1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 t="s">
        <v>119</v>
      </c>
      <c r="R47" s="17">
        <v>1</v>
      </c>
      <c r="S47" s="17">
        <v>1</v>
      </c>
      <c r="T47" s="33">
        <v>9042</v>
      </c>
      <c r="U47" s="20">
        <v>26561000</v>
      </c>
      <c r="V47" s="20">
        <f t="shared" si="1"/>
        <v>2937.513824375138</v>
      </c>
      <c r="W47" s="20">
        <f t="shared" si="2"/>
        <v>19</v>
      </c>
      <c r="X47" s="20">
        <v>41751000</v>
      </c>
      <c r="Y47" s="20">
        <f t="shared" si="3"/>
        <v>4617.451891174519</v>
      </c>
    </row>
    <row r="48" spans="1:29" ht="18" customHeight="1">
      <c r="A48" s="23" t="s">
        <v>73</v>
      </c>
      <c r="B48" s="25"/>
      <c r="C48" s="25"/>
      <c r="D48" s="13" t="e">
        <f t="shared" si="0"/>
        <v>#N/A</v>
      </c>
      <c r="E48" s="3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0"/>
      <c r="R48" s="11"/>
      <c r="S48" s="11"/>
      <c r="T48" s="3"/>
      <c r="U48" s="12">
        <v>0</v>
      </c>
      <c r="V48" s="12"/>
      <c r="W48" s="12">
        <f t="shared" si="2"/>
        <v>38</v>
      </c>
      <c r="X48" s="12"/>
      <c r="Y48" s="12" t="e">
        <f t="shared" si="3"/>
        <v>#DIV/0!</v>
      </c>
      <c r="AC48" s="14"/>
    </row>
    <row r="49" spans="1:25" ht="18" customHeight="1">
      <c r="A49" s="38" t="s">
        <v>159</v>
      </c>
      <c r="B49" s="29"/>
      <c r="C49" s="29"/>
      <c r="D49" s="5"/>
      <c r="E49" s="32"/>
      <c r="F49" s="4">
        <f>SUM(F6:F48)</f>
        <v>13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6"/>
      <c r="R49" s="4">
        <f>SUM(R6:R48)</f>
        <v>38</v>
      </c>
      <c r="S49" s="4">
        <f>SUM(S6:S48)</f>
        <v>24</v>
      </c>
      <c r="T49" s="34"/>
      <c r="U49" s="6"/>
      <c r="V49" s="6"/>
      <c r="W49" s="6"/>
      <c r="X49" s="6"/>
      <c r="Y49" s="6"/>
    </row>
    <row r="50" spans="1:25" ht="13.5">
      <c r="A50" s="9"/>
      <c r="B50" s="102" t="s">
        <v>211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2:21" ht="13.5">
      <c r="B51" s="97" t="s">
        <v>105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5"/>
      <c r="U51" s="95"/>
    </row>
    <row r="52" spans="2:20" ht="13.5">
      <c r="B52" s="96" t="s">
        <v>106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 ht="13.5">
      <c r="B53" s="95" t="s">
        <v>107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2:20" ht="13.5">
      <c r="B54" s="95" t="s">
        <v>108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2:20" ht="13.5">
      <c r="B55" s="95" t="s">
        <v>201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</sheetData>
  <sheetProtection/>
  <mergeCells count="25">
    <mergeCell ref="B51:U51"/>
    <mergeCell ref="T3:T5"/>
    <mergeCell ref="U3:W3"/>
    <mergeCell ref="V4:V5"/>
    <mergeCell ref="R3:S4"/>
    <mergeCell ref="B50:Y50"/>
    <mergeCell ref="Y4:Y5"/>
    <mergeCell ref="X4:X5"/>
    <mergeCell ref="W4:W5"/>
    <mergeCell ref="U4:U5"/>
    <mergeCell ref="B55:T55"/>
    <mergeCell ref="B52:T52"/>
    <mergeCell ref="B53:T53"/>
    <mergeCell ref="B54:T54"/>
    <mergeCell ref="Q3:Q5"/>
    <mergeCell ref="X3:Y3"/>
    <mergeCell ref="F3:P3"/>
    <mergeCell ref="B3:D3"/>
    <mergeCell ref="D4:D5"/>
    <mergeCell ref="F4:F5"/>
    <mergeCell ref="G4:P4"/>
    <mergeCell ref="A3:A5"/>
    <mergeCell ref="B4:B5"/>
    <mergeCell ref="C4:C5"/>
    <mergeCell ref="E3:E5"/>
  </mergeCells>
  <printOptions/>
  <pageMargins left="0.4330708661417323" right="0.1968503937007874" top="0.5905511811023623" bottom="0.35433070866141736" header="0.31496062992125984" footer="0.196850393700787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" sqref="M4"/>
    </sheetView>
  </sheetViews>
  <sheetFormatPr defaultColWidth="9.00390625" defaultRowHeight="13.5"/>
  <cols>
    <col min="1" max="1" width="11.75390625" style="0" customWidth="1"/>
    <col min="2" max="2" width="6.625" style="0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5.625" style="0" customWidth="1"/>
    <col min="10" max="10" width="6.625" style="0" customWidth="1"/>
    <col min="11" max="11" width="5.625" style="0" customWidth="1"/>
    <col min="12" max="12" width="10.00390625" style="0" customWidth="1"/>
    <col min="13" max="13" width="12.375" style="0" customWidth="1"/>
    <col min="14" max="14" width="11.875" style="0" customWidth="1"/>
    <col min="15" max="15" width="17.00390625" style="0" customWidth="1"/>
    <col min="16" max="16" width="11.875" style="0" customWidth="1"/>
    <col min="17" max="17" width="6.875" style="0" customWidth="1"/>
    <col min="18" max="18" width="3.75390625" style="40" customWidth="1"/>
    <col min="19" max="19" width="6.875" style="0" customWidth="1"/>
    <col min="20" max="20" width="10.50390625" style="0" customWidth="1"/>
    <col min="21" max="21" width="7.625" style="0" customWidth="1"/>
  </cols>
  <sheetData>
    <row r="1" spans="1:11" ht="30.75" customHeight="1">
      <c r="A1" s="7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.75" customHeight="1">
      <c r="A2" s="2"/>
      <c r="B2" s="87" t="s">
        <v>88</v>
      </c>
      <c r="C2" s="87"/>
      <c r="D2" s="87" t="s">
        <v>90</v>
      </c>
      <c r="E2" s="87"/>
      <c r="F2" s="87" t="s">
        <v>91</v>
      </c>
      <c r="G2" s="87"/>
      <c r="H2" s="87" t="s">
        <v>92</v>
      </c>
      <c r="I2" s="87"/>
      <c r="J2" s="87" t="s">
        <v>93</v>
      </c>
      <c r="K2" s="87"/>
      <c r="L2" s="106" t="s">
        <v>29</v>
      </c>
      <c r="M2" s="106" t="s">
        <v>94</v>
      </c>
      <c r="N2" s="104" t="s">
        <v>157</v>
      </c>
      <c r="O2" s="104" t="s">
        <v>216</v>
      </c>
      <c r="P2" s="104" t="s">
        <v>158</v>
      </c>
      <c r="Q2" s="104" t="s">
        <v>3</v>
      </c>
      <c r="R2" s="87" t="s">
        <v>95</v>
      </c>
      <c r="S2" s="87"/>
      <c r="T2" s="87"/>
      <c r="U2" s="87"/>
    </row>
    <row r="3" spans="1:21" ht="36" customHeight="1">
      <c r="A3" s="3"/>
      <c r="B3" s="35" t="s">
        <v>89</v>
      </c>
      <c r="C3" s="35" t="s">
        <v>151</v>
      </c>
      <c r="D3" s="35" t="s">
        <v>89</v>
      </c>
      <c r="E3" s="35" t="s">
        <v>151</v>
      </c>
      <c r="F3" s="35" t="s">
        <v>89</v>
      </c>
      <c r="G3" s="35" t="s">
        <v>151</v>
      </c>
      <c r="H3" s="35" t="s">
        <v>89</v>
      </c>
      <c r="I3" s="35" t="s">
        <v>151</v>
      </c>
      <c r="J3" s="35" t="s">
        <v>89</v>
      </c>
      <c r="K3" s="35" t="s">
        <v>151</v>
      </c>
      <c r="L3" s="106"/>
      <c r="M3" s="106"/>
      <c r="N3" s="105"/>
      <c r="O3" s="107"/>
      <c r="P3" s="105"/>
      <c r="Q3" s="107"/>
      <c r="R3" s="35" t="s">
        <v>168</v>
      </c>
      <c r="S3" s="35" t="s">
        <v>117</v>
      </c>
      <c r="T3" s="35" t="s">
        <v>96</v>
      </c>
      <c r="U3" s="36" t="s">
        <v>97</v>
      </c>
    </row>
    <row r="4" spans="1:21" s="21" customFormat="1" ht="54" customHeight="1">
      <c r="A4" s="24" t="s">
        <v>31</v>
      </c>
      <c r="B4" s="54" t="s">
        <v>8</v>
      </c>
      <c r="C4" s="53"/>
      <c r="D4" s="52">
        <v>300</v>
      </c>
      <c r="E4" s="53"/>
      <c r="F4" s="54" t="s">
        <v>212</v>
      </c>
      <c r="G4" s="53"/>
      <c r="H4" s="54" t="s">
        <v>1</v>
      </c>
      <c r="I4" s="53"/>
      <c r="J4" s="52">
        <v>400</v>
      </c>
      <c r="K4" s="53"/>
      <c r="L4" s="56" t="s">
        <v>213</v>
      </c>
      <c r="M4" s="56"/>
      <c r="N4" s="46" t="s">
        <v>194</v>
      </c>
      <c r="O4" s="70">
        <v>1658402528000</v>
      </c>
      <c r="P4" s="46">
        <v>1734937000</v>
      </c>
      <c r="Q4" s="69">
        <f>P4/O4</f>
        <v>0.0010461495147937932</v>
      </c>
      <c r="R4" s="52" t="s">
        <v>152</v>
      </c>
      <c r="S4" s="72">
        <v>12857</v>
      </c>
      <c r="T4" s="58">
        <v>181629000</v>
      </c>
      <c r="U4" s="58">
        <f>T4/S4</f>
        <v>14126.85696507739</v>
      </c>
    </row>
    <row r="5" spans="1:21" s="21" customFormat="1" ht="32.25" customHeight="1">
      <c r="A5" s="24" t="s">
        <v>32</v>
      </c>
      <c r="B5" s="52">
        <v>800</v>
      </c>
      <c r="C5" s="53">
        <v>0.051</v>
      </c>
      <c r="D5" s="52">
        <v>0</v>
      </c>
      <c r="E5" s="53">
        <v>0.168</v>
      </c>
      <c r="F5" s="54" t="s">
        <v>9</v>
      </c>
      <c r="G5" s="53">
        <v>0.031</v>
      </c>
      <c r="H5" s="52">
        <v>500</v>
      </c>
      <c r="I5" s="53">
        <v>0.109</v>
      </c>
      <c r="J5" s="54" t="s">
        <v>10</v>
      </c>
      <c r="K5" s="53">
        <v>0.157</v>
      </c>
      <c r="L5" s="56" t="s">
        <v>146</v>
      </c>
      <c r="M5" s="56"/>
      <c r="N5" s="46">
        <v>250436000</v>
      </c>
      <c r="O5" s="70">
        <v>122753374000</v>
      </c>
      <c r="P5" s="46">
        <v>295759000</v>
      </c>
      <c r="Q5" s="69">
        <f aca="true" t="shared" si="0" ref="Q5:Q47">P5/O5</f>
        <v>0.002409375729256941</v>
      </c>
      <c r="R5" s="52" t="s">
        <v>116</v>
      </c>
      <c r="S5" s="58">
        <v>2599</v>
      </c>
      <c r="T5" s="58"/>
      <c r="U5" s="58">
        <f aca="true" t="shared" si="1" ref="U5:U46">T5/S5</f>
        <v>0</v>
      </c>
    </row>
    <row r="6" spans="1:21" s="21" customFormat="1" ht="39" customHeight="1">
      <c r="A6" s="24" t="s">
        <v>33</v>
      </c>
      <c r="B6" s="54" t="s">
        <v>11</v>
      </c>
      <c r="C6" s="53">
        <v>0.033</v>
      </c>
      <c r="D6" s="52">
        <v>600</v>
      </c>
      <c r="E6" s="53">
        <v>0.105</v>
      </c>
      <c r="F6" s="55">
        <v>1800</v>
      </c>
      <c r="G6" s="76">
        <v>0.105</v>
      </c>
      <c r="H6" s="54" t="s">
        <v>12</v>
      </c>
      <c r="I6" s="53">
        <v>0.09</v>
      </c>
      <c r="J6" s="54" t="s">
        <v>13</v>
      </c>
      <c r="K6" s="53">
        <v>0.126</v>
      </c>
      <c r="L6" s="56" t="s">
        <v>185</v>
      </c>
      <c r="M6" s="56" t="s">
        <v>115</v>
      </c>
      <c r="N6" s="46">
        <v>111523000</v>
      </c>
      <c r="O6" s="70">
        <v>35185000000</v>
      </c>
      <c r="P6" s="46">
        <v>121490000</v>
      </c>
      <c r="Q6" s="69">
        <f t="shared" si="0"/>
        <v>0.0034528918573255647</v>
      </c>
      <c r="R6" s="52" t="s">
        <v>180</v>
      </c>
      <c r="S6" s="57"/>
      <c r="T6" s="58"/>
      <c r="U6" s="58"/>
    </row>
    <row r="7" spans="1:21" ht="18" customHeight="1">
      <c r="A7" s="23" t="s">
        <v>34</v>
      </c>
      <c r="B7" s="61"/>
      <c r="C7" s="62"/>
      <c r="D7" s="61"/>
      <c r="E7" s="62"/>
      <c r="F7" s="63"/>
      <c r="G7" s="62"/>
      <c r="H7" s="61"/>
      <c r="I7" s="62"/>
      <c r="J7" s="63"/>
      <c r="K7" s="62"/>
      <c r="L7" s="64"/>
      <c r="M7" s="64"/>
      <c r="N7" s="49"/>
      <c r="O7" s="70">
        <v>6440000000</v>
      </c>
      <c r="P7" s="49"/>
      <c r="Q7" s="69">
        <f t="shared" si="0"/>
        <v>0</v>
      </c>
      <c r="R7" s="63"/>
      <c r="S7" s="65"/>
      <c r="T7" s="47"/>
      <c r="U7" s="47" t="e">
        <f t="shared" si="1"/>
        <v>#DIV/0!</v>
      </c>
    </row>
    <row r="8" spans="1:21" s="21" customFormat="1" ht="42" customHeight="1">
      <c r="A8" s="24" t="s">
        <v>35</v>
      </c>
      <c r="B8" s="55">
        <v>1100</v>
      </c>
      <c r="C8" s="53"/>
      <c r="D8" s="52">
        <v>400</v>
      </c>
      <c r="E8" s="53"/>
      <c r="F8" s="52"/>
      <c r="G8" s="53"/>
      <c r="H8" s="55">
        <v>1200</v>
      </c>
      <c r="I8" s="53"/>
      <c r="J8" s="52">
        <v>900</v>
      </c>
      <c r="K8" s="53"/>
      <c r="L8" s="56" t="s">
        <v>122</v>
      </c>
      <c r="M8" s="56"/>
      <c r="N8" s="46">
        <v>9451262</v>
      </c>
      <c r="O8" s="70">
        <v>4491000000</v>
      </c>
      <c r="P8" s="46">
        <v>10287000</v>
      </c>
      <c r="Q8" s="69">
        <f t="shared" si="0"/>
        <v>0.0022905811623246492</v>
      </c>
      <c r="R8" s="52" t="s">
        <v>116</v>
      </c>
      <c r="S8" s="57">
        <v>31</v>
      </c>
      <c r="T8" s="58">
        <v>553108</v>
      </c>
      <c r="U8" s="58">
        <f t="shared" si="1"/>
        <v>17842.1935483871</v>
      </c>
    </row>
    <row r="9" spans="1:21" s="21" customFormat="1" ht="27" customHeight="1">
      <c r="A9" s="24" t="s">
        <v>36</v>
      </c>
      <c r="B9" s="52" t="s">
        <v>119</v>
      </c>
      <c r="C9" s="53">
        <v>0.308</v>
      </c>
      <c r="D9" s="52" t="s">
        <v>119</v>
      </c>
      <c r="E9" s="53">
        <v>0.411</v>
      </c>
      <c r="F9" s="52" t="s">
        <v>119</v>
      </c>
      <c r="G9" s="53">
        <v>0.448</v>
      </c>
      <c r="H9" s="52" t="s">
        <v>119</v>
      </c>
      <c r="I9" s="53">
        <v>0.311</v>
      </c>
      <c r="J9" s="52" t="s">
        <v>119</v>
      </c>
      <c r="K9" s="53">
        <v>0.279</v>
      </c>
      <c r="L9" s="56" t="s">
        <v>185</v>
      </c>
      <c r="M9" s="56" t="s">
        <v>186</v>
      </c>
      <c r="N9" s="46">
        <v>283942715</v>
      </c>
      <c r="O9" s="70">
        <v>38480000000</v>
      </c>
      <c r="P9" s="46">
        <v>279118000</v>
      </c>
      <c r="Q9" s="69">
        <f t="shared" si="0"/>
        <v>0.007253586278586278</v>
      </c>
      <c r="R9" s="52" t="s">
        <v>124</v>
      </c>
      <c r="S9" s="57"/>
      <c r="T9" s="58"/>
      <c r="U9" s="58"/>
    </row>
    <row r="10" spans="1:21" s="21" customFormat="1" ht="33.75" customHeight="1">
      <c r="A10" s="24" t="s">
        <v>37</v>
      </c>
      <c r="B10" s="54" t="s">
        <v>14</v>
      </c>
      <c r="C10" s="76">
        <v>0.06</v>
      </c>
      <c r="D10" s="54" t="s">
        <v>15</v>
      </c>
      <c r="E10" s="76">
        <v>0.167</v>
      </c>
      <c r="F10" s="54" t="s">
        <v>16</v>
      </c>
      <c r="G10" s="53">
        <v>0.266</v>
      </c>
      <c r="H10" s="54" t="s">
        <v>14</v>
      </c>
      <c r="I10" s="53">
        <v>0.238</v>
      </c>
      <c r="J10" s="54" t="s">
        <v>17</v>
      </c>
      <c r="K10" s="53">
        <v>0.23</v>
      </c>
      <c r="L10" s="56" t="s">
        <v>185</v>
      </c>
      <c r="M10" s="56" t="s">
        <v>4</v>
      </c>
      <c r="N10" s="46">
        <v>488825000</v>
      </c>
      <c r="O10" s="70">
        <v>103972940000</v>
      </c>
      <c r="P10" s="46">
        <v>527535000</v>
      </c>
      <c r="Q10" s="69">
        <f t="shared" si="0"/>
        <v>0.005073772079543004</v>
      </c>
      <c r="R10" s="52" t="s">
        <v>152</v>
      </c>
      <c r="S10" s="72">
        <v>1615</v>
      </c>
      <c r="T10" s="58">
        <v>47055197</v>
      </c>
      <c r="U10" s="58">
        <f t="shared" si="1"/>
        <v>29136.344891640867</v>
      </c>
    </row>
    <row r="11" spans="1:21" s="21" customFormat="1" ht="90" customHeight="1">
      <c r="A11" s="24" t="s">
        <v>38</v>
      </c>
      <c r="B11" s="54">
        <v>500</v>
      </c>
      <c r="C11" s="53">
        <v>0.102</v>
      </c>
      <c r="D11" s="54">
        <v>500</v>
      </c>
      <c r="E11" s="53">
        <v>0.117</v>
      </c>
      <c r="F11" s="54" t="s">
        <v>18</v>
      </c>
      <c r="G11" s="53">
        <v>0.244</v>
      </c>
      <c r="H11" s="54" t="s">
        <v>19</v>
      </c>
      <c r="I11" s="53">
        <v>0.026</v>
      </c>
      <c r="J11" s="54" t="s">
        <v>19</v>
      </c>
      <c r="K11" s="53">
        <v>0.127</v>
      </c>
      <c r="L11" s="56" t="s">
        <v>122</v>
      </c>
      <c r="M11" s="73" t="s">
        <v>123</v>
      </c>
      <c r="N11" s="46"/>
      <c r="O11" s="70">
        <v>8687000000</v>
      </c>
      <c r="P11" s="46">
        <v>36425000</v>
      </c>
      <c r="Q11" s="69">
        <f t="shared" si="0"/>
        <v>0.004193047081846437</v>
      </c>
      <c r="R11" s="52" t="s">
        <v>124</v>
      </c>
      <c r="S11" s="57"/>
      <c r="T11" s="57"/>
      <c r="U11" s="58"/>
    </row>
    <row r="12" spans="1:21" s="21" customFormat="1" ht="134.25" customHeight="1">
      <c r="A12" s="24" t="s">
        <v>39</v>
      </c>
      <c r="B12" s="52">
        <v>500</v>
      </c>
      <c r="C12" s="53">
        <v>0.038</v>
      </c>
      <c r="D12" s="52">
        <v>300</v>
      </c>
      <c r="E12" s="53">
        <v>0.22</v>
      </c>
      <c r="F12" s="54">
        <v>300</v>
      </c>
      <c r="G12" s="53">
        <v>0.217</v>
      </c>
      <c r="H12" s="52">
        <v>800</v>
      </c>
      <c r="I12" s="53">
        <v>0.156</v>
      </c>
      <c r="J12" s="52">
        <v>500</v>
      </c>
      <c r="K12" s="53">
        <v>0.204</v>
      </c>
      <c r="L12" s="56" t="s">
        <v>132</v>
      </c>
      <c r="M12" s="56" t="s">
        <v>133</v>
      </c>
      <c r="N12" s="46">
        <v>317409076</v>
      </c>
      <c r="O12" s="70">
        <v>78280000000</v>
      </c>
      <c r="P12" s="46">
        <v>532213000</v>
      </c>
      <c r="Q12" s="69">
        <f t="shared" si="0"/>
        <v>0.006798837506387327</v>
      </c>
      <c r="R12" s="52" t="s">
        <v>124</v>
      </c>
      <c r="S12" s="57"/>
      <c r="T12" s="58"/>
      <c r="U12" s="58"/>
    </row>
    <row r="13" spans="1:21" s="21" customFormat="1" ht="36">
      <c r="A13" s="24" t="s">
        <v>40</v>
      </c>
      <c r="B13" s="52">
        <v>500</v>
      </c>
      <c r="C13" s="53">
        <v>0.054</v>
      </c>
      <c r="D13" s="52">
        <v>300</v>
      </c>
      <c r="E13" s="53">
        <v>0.367</v>
      </c>
      <c r="F13" s="54">
        <v>300</v>
      </c>
      <c r="G13" s="53">
        <v>0.395</v>
      </c>
      <c r="H13" s="54" t="s">
        <v>20</v>
      </c>
      <c r="I13" s="53">
        <v>0.172</v>
      </c>
      <c r="J13" s="54">
        <v>400</v>
      </c>
      <c r="K13" s="53">
        <v>0.175</v>
      </c>
      <c r="L13" s="56" t="s">
        <v>127</v>
      </c>
      <c r="M13" s="56"/>
      <c r="N13" s="46">
        <v>228469000</v>
      </c>
      <c r="O13" s="70">
        <v>111994914000</v>
      </c>
      <c r="P13" s="46">
        <v>268520000</v>
      </c>
      <c r="Q13" s="69">
        <f t="shared" si="0"/>
        <v>0.0023976088771316883</v>
      </c>
      <c r="R13" s="52" t="s">
        <v>124</v>
      </c>
      <c r="S13" s="57"/>
      <c r="T13" s="58"/>
      <c r="U13" s="58"/>
    </row>
    <row r="14" spans="1:21" s="21" customFormat="1" ht="40.5" customHeight="1">
      <c r="A14" s="24" t="s">
        <v>41</v>
      </c>
      <c r="B14" s="52">
        <v>900</v>
      </c>
      <c r="C14" s="53">
        <v>0.095</v>
      </c>
      <c r="D14" s="52">
        <v>500</v>
      </c>
      <c r="E14" s="53">
        <v>0.106</v>
      </c>
      <c r="F14" s="77" t="s">
        <v>21</v>
      </c>
      <c r="G14" s="53">
        <v>0.121</v>
      </c>
      <c r="H14" s="52">
        <v>700</v>
      </c>
      <c r="I14" s="53">
        <v>0.144</v>
      </c>
      <c r="J14" s="52">
        <v>600</v>
      </c>
      <c r="K14" s="53">
        <v>0.149</v>
      </c>
      <c r="L14" s="56" t="s">
        <v>122</v>
      </c>
      <c r="M14" s="56"/>
      <c r="N14" s="46">
        <v>38956810</v>
      </c>
      <c r="O14" s="70">
        <v>31965682000</v>
      </c>
      <c r="P14" s="46">
        <v>46431000</v>
      </c>
      <c r="Q14" s="69">
        <f t="shared" si="0"/>
        <v>0.0014525264938817822</v>
      </c>
      <c r="R14" s="52" t="s">
        <v>124</v>
      </c>
      <c r="S14" s="57"/>
      <c r="T14" s="58"/>
      <c r="U14" s="58"/>
    </row>
    <row r="15" spans="1:21" s="21" customFormat="1" ht="50.25" customHeight="1">
      <c r="A15" s="24" t="s">
        <v>42</v>
      </c>
      <c r="B15" s="55">
        <v>1000</v>
      </c>
      <c r="C15" s="53">
        <v>0.071</v>
      </c>
      <c r="D15" s="52">
        <v>300</v>
      </c>
      <c r="E15" s="53">
        <v>0.073</v>
      </c>
      <c r="F15" s="54" t="s">
        <v>22</v>
      </c>
      <c r="G15" s="53">
        <v>0.28</v>
      </c>
      <c r="H15" s="54" t="s">
        <v>23</v>
      </c>
      <c r="I15" s="53" t="s">
        <v>136</v>
      </c>
      <c r="J15" s="54" t="s">
        <v>5</v>
      </c>
      <c r="K15" s="53" t="s">
        <v>136</v>
      </c>
      <c r="L15" s="56" t="s">
        <v>137</v>
      </c>
      <c r="M15" s="56" t="s">
        <v>138</v>
      </c>
      <c r="N15" s="46">
        <v>36500000</v>
      </c>
      <c r="O15" s="70">
        <v>50967000000</v>
      </c>
      <c r="P15" s="46">
        <v>97557000</v>
      </c>
      <c r="Q15" s="69">
        <f t="shared" si="0"/>
        <v>0.0019141209017599623</v>
      </c>
      <c r="R15" s="52" t="s">
        <v>124</v>
      </c>
      <c r="S15" s="57"/>
      <c r="T15" s="58"/>
      <c r="U15" s="58"/>
    </row>
    <row r="16" spans="1:21" s="21" customFormat="1" ht="50.25" customHeight="1">
      <c r="A16" s="24" t="s">
        <v>43</v>
      </c>
      <c r="B16" s="52">
        <v>800</v>
      </c>
      <c r="C16" s="53">
        <v>0.061</v>
      </c>
      <c r="D16" s="52">
        <v>300</v>
      </c>
      <c r="E16" s="53">
        <v>0.11</v>
      </c>
      <c r="F16" s="54" t="s">
        <v>24</v>
      </c>
      <c r="G16" s="53">
        <v>0.198</v>
      </c>
      <c r="H16" s="54" t="s">
        <v>25</v>
      </c>
      <c r="I16" s="53">
        <v>0.05</v>
      </c>
      <c r="J16" s="54" t="s">
        <v>26</v>
      </c>
      <c r="K16" s="53">
        <v>0.066</v>
      </c>
      <c r="L16" s="56" t="s">
        <v>130</v>
      </c>
      <c r="M16" s="56"/>
      <c r="N16" s="46">
        <v>86043360</v>
      </c>
      <c r="O16" s="70">
        <v>1595764000</v>
      </c>
      <c r="P16" s="46">
        <v>110309091</v>
      </c>
      <c r="Q16" s="69">
        <f t="shared" si="0"/>
        <v>0.0691261934722177</v>
      </c>
      <c r="R16" s="52" t="s">
        <v>116</v>
      </c>
      <c r="S16" s="57">
        <v>12</v>
      </c>
      <c r="T16" s="74" t="s">
        <v>131</v>
      </c>
      <c r="U16" s="58"/>
    </row>
    <row r="17" spans="1:21" s="21" customFormat="1" ht="62.25" customHeight="1">
      <c r="A17" s="24" t="s">
        <v>44</v>
      </c>
      <c r="B17" s="78" t="s">
        <v>182</v>
      </c>
      <c r="C17" s="53"/>
      <c r="D17" s="52">
        <v>300</v>
      </c>
      <c r="E17" s="53"/>
      <c r="F17" s="52">
        <v>100</v>
      </c>
      <c r="G17" s="53"/>
      <c r="H17" s="55">
        <v>1000</v>
      </c>
      <c r="I17" s="53"/>
      <c r="J17" s="52">
        <v>400</v>
      </c>
      <c r="K17" s="53"/>
      <c r="L17" s="56" t="s">
        <v>183</v>
      </c>
      <c r="M17" s="56" t="s">
        <v>184</v>
      </c>
      <c r="N17" s="46"/>
      <c r="O17" s="70">
        <v>38285807000</v>
      </c>
      <c r="P17" s="46">
        <v>55489000</v>
      </c>
      <c r="Q17" s="69">
        <f t="shared" si="0"/>
        <v>0.0014493360424660763</v>
      </c>
      <c r="R17" s="52" t="s">
        <v>152</v>
      </c>
      <c r="S17" s="57">
        <v>54</v>
      </c>
      <c r="T17" s="58">
        <v>1080000</v>
      </c>
      <c r="U17" s="58">
        <f t="shared" si="1"/>
        <v>20000</v>
      </c>
    </row>
    <row r="18" spans="1:21" s="21" customFormat="1" ht="34.5" customHeight="1">
      <c r="A18" s="24" t="s">
        <v>45</v>
      </c>
      <c r="B18" s="52">
        <v>500</v>
      </c>
      <c r="C18" s="53">
        <v>0.041</v>
      </c>
      <c r="D18" s="52">
        <v>300</v>
      </c>
      <c r="E18" s="53">
        <v>0.099</v>
      </c>
      <c r="F18" s="54">
        <v>200</v>
      </c>
      <c r="G18" s="53">
        <v>0.041</v>
      </c>
      <c r="H18" s="54" t="s">
        <v>27</v>
      </c>
      <c r="I18" s="53">
        <v>0.146</v>
      </c>
      <c r="J18" s="52">
        <v>400</v>
      </c>
      <c r="K18" s="53">
        <v>0.203</v>
      </c>
      <c r="L18" s="56" t="s">
        <v>196</v>
      </c>
      <c r="M18" s="56"/>
      <c r="N18" s="46">
        <v>15968809</v>
      </c>
      <c r="O18" s="70">
        <v>17677800000</v>
      </c>
      <c r="P18" s="46">
        <v>18731000</v>
      </c>
      <c r="Q18" s="69">
        <f t="shared" si="0"/>
        <v>0.0010595775492425528</v>
      </c>
      <c r="R18" s="52" t="s">
        <v>152</v>
      </c>
      <c r="S18" s="75">
        <v>75</v>
      </c>
      <c r="T18" s="58">
        <v>1665500</v>
      </c>
      <c r="U18" s="58">
        <f t="shared" si="1"/>
        <v>22206.666666666668</v>
      </c>
    </row>
    <row r="19" spans="1:21" s="21" customFormat="1" ht="54.75" customHeight="1">
      <c r="A19" s="24" t="s">
        <v>46</v>
      </c>
      <c r="B19" s="78" t="s">
        <v>113</v>
      </c>
      <c r="C19" s="53">
        <v>0.06</v>
      </c>
      <c r="D19" s="54">
        <v>300</v>
      </c>
      <c r="E19" s="53">
        <v>0.07</v>
      </c>
      <c r="F19" s="52">
        <v>200</v>
      </c>
      <c r="G19" s="53">
        <v>0.07</v>
      </c>
      <c r="H19" s="52">
        <v>700</v>
      </c>
      <c r="I19" s="53">
        <v>0.12</v>
      </c>
      <c r="J19" s="52">
        <v>700</v>
      </c>
      <c r="K19" s="53">
        <v>0.17</v>
      </c>
      <c r="L19" s="56" t="s">
        <v>114</v>
      </c>
      <c r="M19" s="56" t="s">
        <v>115</v>
      </c>
      <c r="N19" s="46">
        <v>53497481</v>
      </c>
      <c r="O19" s="70">
        <v>79410000000</v>
      </c>
      <c r="P19" s="46">
        <v>76710500</v>
      </c>
      <c r="Q19" s="69">
        <f t="shared" si="0"/>
        <v>0.0009660055408638711</v>
      </c>
      <c r="R19" s="52" t="s">
        <v>116</v>
      </c>
      <c r="S19" s="57">
        <v>320</v>
      </c>
      <c r="T19" s="58">
        <v>6283645</v>
      </c>
      <c r="U19" s="58">
        <f t="shared" si="1"/>
        <v>19636.390625</v>
      </c>
    </row>
    <row r="20" spans="1:21" s="21" customFormat="1" ht="48.75" customHeight="1">
      <c r="A20" s="24" t="s">
        <v>47</v>
      </c>
      <c r="B20" s="78" t="s">
        <v>164</v>
      </c>
      <c r="C20" s="53"/>
      <c r="D20" s="52">
        <v>300</v>
      </c>
      <c r="E20" s="53"/>
      <c r="F20" s="52">
        <v>300</v>
      </c>
      <c r="G20" s="53"/>
      <c r="H20" s="55">
        <v>1000</v>
      </c>
      <c r="I20" s="53"/>
      <c r="J20" s="52">
        <v>500</v>
      </c>
      <c r="K20" s="53"/>
      <c r="L20" s="56" t="s">
        <v>165</v>
      </c>
      <c r="M20" s="56" t="s">
        <v>150</v>
      </c>
      <c r="N20" s="46">
        <v>339652000</v>
      </c>
      <c r="O20" s="70">
        <v>109200000000</v>
      </c>
      <c r="P20" s="46">
        <v>355773000</v>
      </c>
      <c r="Q20" s="69">
        <f t="shared" si="0"/>
        <v>0.0032579945054945054</v>
      </c>
      <c r="R20" s="52" t="s">
        <v>152</v>
      </c>
      <c r="S20" s="57">
        <v>418</v>
      </c>
      <c r="T20" s="58">
        <v>2508000</v>
      </c>
      <c r="U20" s="58">
        <f t="shared" si="1"/>
        <v>6000</v>
      </c>
    </row>
    <row r="21" spans="1:21" s="21" customFormat="1" ht="36">
      <c r="A21" s="24" t="s">
        <v>48</v>
      </c>
      <c r="B21" s="54">
        <v>600</v>
      </c>
      <c r="C21" s="53">
        <v>0.077</v>
      </c>
      <c r="D21" s="52">
        <v>600</v>
      </c>
      <c r="E21" s="53">
        <v>0.16</v>
      </c>
      <c r="F21" s="52">
        <v>600</v>
      </c>
      <c r="G21" s="53">
        <v>0.162</v>
      </c>
      <c r="H21" s="55">
        <v>2000</v>
      </c>
      <c r="I21" s="53">
        <v>0.177</v>
      </c>
      <c r="J21" s="52">
        <v>600</v>
      </c>
      <c r="K21" s="53">
        <v>0.221</v>
      </c>
      <c r="L21" s="56" t="s">
        <v>28</v>
      </c>
      <c r="M21" s="56" t="s">
        <v>134</v>
      </c>
      <c r="N21" s="46">
        <v>69711090</v>
      </c>
      <c r="O21" s="70">
        <v>23478000000</v>
      </c>
      <c r="P21" s="46">
        <v>42571539</v>
      </c>
      <c r="Q21" s="69">
        <f t="shared" si="0"/>
        <v>0.0018132523639151545</v>
      </c>
      <c r="R21" s="52" t="s">
        <v>124</v>
      </c>
      <c r="S21" s="57"/>
      <c r="T21" s="58"/>
      <c r="U21" s="58"/>
    </row>
    <row r="22" spans="1:21" s="21" customFormat="1" ht="30" customHeight="1">
      <c r="A22" s="24" t="s">
        <v>49</v>
      </c>
      <c r="B22" s="52">
        <v>500</v>
      </c>
      <c r="C22" s="53">
        <v>0.078</v>
      </c>
      <c r="D22" s="52">
        <v>800</v>
      </c>
      <c r="E22" s="53">
        <v>0.09</v>
      </c>
      <c r="F22" s="52" t="s">
        <v>119</v>
      </c>
      <c r="G22" s="53">
        <v>0.012</v>
      </c>
      <c r="H22" s="54" t="s">
        <v>208</v>
      </c>
      <c r="I22" s="76" t="s">
        <v>6</v>
      </c>
      <c r="J22" s="54" t="s">
        <v>7</v>
      </c>
      <c r="K22" s="53">
        <v>0.166</v>
      </c>
      <c r="L22" s="56" t="s">
        <v>185</v>
      </c>
      <c r="M22" s="56"/>
      <c r="N22" s="46">
        <v>480227347</v>
      </c>
      <c r="O22" s="70">
        <v>180768000000</v>
      </c>
      <c r="P22" s="46">
        <v>555274000</v>
      </c>
      <c r="Q22" s="69">
        <f t="shared" si="0"/>
        <v>0.003071749424676934</v>
      </c>
      <c r="R22" s="52" t="s">
        <v>152</v>
      </c>
      <c r="S22" s="57">
        <v>952</v>
      </c>
      <c r="T22" s="58">
        <v>24679041</v>
      </c>
      <c r="U22" s="58">
        <f t="shared" si="1"/>
        <v>25923.36239495798</v>
      </c>
    </row>
    <row r="23" spans="1:21" ht="18" customHeight="1">
      <c r="A23" s="23" t="s">
        <v>50</v>
      </c>
      <c r="B23" s="63"/>
      <c r="C23" s="62"/>
      <c r="D23" s="63"/>
      <c r="E23" s="62"/>
      <c r="F23" s="61"/>
      <c r="G23" s="62"/>
      <c r="H23" s="61"/>
      <c r="I23" s="62"/>
      <c r="J23" s="63"/>
      <c r="K23" s="62"/>
      <c r="L23" s="64"/>
      <c r="M23" s="64"/>
      <c r="N23" s="49"/>
      <c r="O23" s="70">
        <v>89981310000</v>
      </c>
      <c r="P23" s="49"/>
      <c r="Q23" s="69">
        <f t="shared" si="0"/>
        <v>0</v>
      </c>
      <c r="R23" s="63"/>
      <c r="S23" s="65"/>
      <c r="T23" s="47"/>
      <c r="U23" s="47" t="e">
        <f t="shared" si="1"/>
        <v>#DIV/0!</v>
      </c>
    </row>
    <row r="24" spans="1:21" s="21" customFormat="1" ht="32.25" customHeight="1">
      <c r="A24" s="24" t="s">
        <v>51</v>
      </c>
      <c r="B24" s="52" t="s">
        <v>119</v>
      </c>
      <c r="C24" s="53">
        <v>0.018</v>
      </c>
      <c r="D24" s="52" t="s">
        <v>119</v>
      </c>
      <c r="E24" s="53">
        <v>0.023</v>
      </c>
      <c r="F24" s="52" t="s">
        <v>119</v>
      </c>
      <c r="G24" s="53">
        <v>0.011</v>
      </c>
      <c r="H24" s="52" t="s">
        <v>119</v>
      </c>
      <c r="I24" s="53">
        <v>0.081</v>
      </c>
      <c r="J24" s="52" t="s">
        <v>119</v>
      </c>
      <c r="K24" s="53">
        <v>0.08</v>
      </c>
      <c r="L24" s="56" t="s">
        <v>120</v>
      </c>
      <c r="M24" s="56"/>
      <c r="N24" s="46">
        <v>27400000</v>
      </c>
      <c r="O24" s="70">
        <v>21643864000</v>
      </c>
      <c r="P24" s="46">
        <v>24007000</v>
      </c>
      <c r="Q24" s="69">
        <f t="shared" si="0"/>
        <v>0.0011091827226413916</v>
      </c>
      <c r="R24" s="52" t="s">
        <v>116</v>
      </c>
      <c r="S24" s="57">
        <v>553</v>
      </c>
      <c r="T24" s="58">
        <v>15676212</v>
      </c>
      <c r="U24" s="58">
        <f t="shared" si="1"/>
        <v>28347.58047016275</v>
      </c>
    </row>
    <row r="25" spans="1:21" s="21" customFormat="1" ht="35.25" customHeight="1">
      <c r="A25" s="24" t="s">
        <v>52</v>
      </c>
      <c r="B25" s="52" t="s">
        <v>119</v>
      </c>
      <c r="C25" s="53">
        <v>0.052</v>
      </c>
      <c r="D25" s="52" t="s">
        <v>119</v>
      </c>
      <c r="E25" s="53">
        <v>0.132</v>
      </c>
      <c r="F25" s="52" t="s">
        <v>119</v>
      </c>
      <c r="G25" s="53">
        <v>0.074</v>
      </c>
      <c r="H25" s="55">
        <v>1000</v>
      </c>
      <c r="I25" s="53">
        <v>0.097</v>
      </c>
      <c r="J25" s="52" t="s">
        <v>119</v>
      </c>
      <c r="K25" s="53">
        <v>0.107</v>
      </c>
      <c r="L25" s="56" t="s">
        <v>179</v>
      </c>
      <c r="M25" s="56"/>
      <c r="N25" s="46">
        <v>84894977</v>
      </c>
      <c r="O25" s="70">
        <v>38610000000</v>
      </c>
      <c r="P25" s="46">
        <v>121554900</v>
      </c>
      <c r="Q25" s="69">
        <f t="shared" si="0"/>
        <v>0.0031482750582750582</v>
      </c>
      <c r="R25" s="52" t="s">
        <v>152</v>
      </c>
      <c r="S25" s="57">
        <v>655</v>
      </c>
      <c r="T25" s="58">
        <v>13140000</v>
      </c>
      <c r="U25" s="58">
        <f t="shared" si="1"/>
        <v>20061.068702290075</v>
      </c>
    </row>
    <row r="26" spans="1:21" s="21" customFormat="1" ht="18" customHeight="1">
      <c r="A26" s="24" t="s">
        <v>53</v>
      </c>
      <c r="B26" s="52" t="s">
        <v>119</v>
      </c>
      <c r="C26" s="53">
        <v>0.059</v>
      </c>
      <c r="D26" s="52" t="s">
        <v>119</v>
      </c>
      <c r="E26" s="53">
        <v>0.069</v>
      </c>
      <c r="F26" s="52" t="s">
        <v>119</v>
      </c>
      <c r="G26" s="53">
        <v>0.06</v>
      </c>
      <c r="H26" s="55">
        <v>1000</v>
      </c>
      <c r="I26" s="53">
        <v>0.099</v>
      </c>
      <c r="J26" s="52" t="s">
        <v>119</v>
      </c>
      <c r="K26" s="53">
        <v>0.118</v>
      </c>
      <c r="L26" s="56" t="s">
        <v>114</v>
      </c>
      <c r="M26" s="56"/>
      <c r="N26" s="46">
        <v>64500000</v>
      </c>
      <c r="O26" s="70">
        <v>39543649000</v>
      </c>
      <c r="P26" s="46">
        <v>75700000</v>
      </c>
      <c r="Q26" s="69">
        <f t="shared" si="0"/>
        <v>0.0019143402774994284</v>
      </c>
      <c r="R26" s="52" t="s">
        <v>152</v>
      </c>
      <c r="S26" s="75">
        <v>1000</v>
      </c>
      <c r="T26" s="58">
        <v>40000000</v>
      </c>
      <c r="U26" s="58">
        <f t="shared" si="1"/>
        <v>40000</v>
      </c>
    </row>
    <row r="27" spans="1:21" s="21" customFormat="1" ht="18" customHeight="1">
      <c r="A27" s="24" t="s">
        <v>54</v>
      </c>
      <c r="B27" s="52">
        <v>500</v>
      </c>
      <c r="C27" s="53">
        <v>0.136</v>
      </c>
      <c r="D27" s="52">
        <v>300</v>
      </c>
      <c r="E27" s="53">
        <v>0.172</v>
      </c>
      <c r="F27" s="52">
        <v>200</v>
      </c>
      <c r="G27" s="53">
        <v>0.155</v>
      </c>
      <c r="H27" s="52">
        <v>500</v>
      </c>
      <c r="I27" s="53">
        <v>0.116</v>
      </c>
      <c r="J27" s="52">
        <v>500</v>
      </c>
      <c r="K27" s="53">
        <v>0.105</v>
      </c>
      <c r="L27" s="56" t="s">
        <v>114</v>
      </c>
      <c r="M27" s="56"/>
      <c r="N27" s="46">
        <v>33667000</v>
      </c>
      <c r="O27" s="70">
        <v>20499000000</v>
      </c>
      <c r="P27" s="46">
        <v>36380000</v>
      </c>
      <c r="Q27" s="69">
        <f t="shared" si="0"/>
        <v>0.001774720718083809</v>
      </c>
      <c r="R27" s="52" t="s">
        <v>152</v>
      </c>
      <c r="S27" s="57">
        <v>182</v>
      </c>
      <c r="T27" s="58">
        <v>4125096</v>
      </c>
      <c r="U27" s="58">
        <f t="shared" si="1"/>
        <v>22665.362637362636</v>
      </c>
    </row>
    <row r="28" spans="1:21" s="21" customFormat="1" ht="18" customHeight="1">
      <c r="A28" s="24" t="s">
        <v>55</v>
      </c>
      <c r="B28" s="55">
        <v>1000</v>
      </c>
      <c r="C28" s="53">
        <v>0.057</v>
      </c>
      <c r="D28" s="52">
        <v>500</v>
      </c>
      <c r="E28" s="53">
        <v>0.115</v>
      </c>
      <c r="F28" s="52">
        <v>500</v>
      </c>
      <c r="G28" s="53">
        <v>0.114</v>
      </c>
      <c r="H28" s="55">
        <v>1000</v>
      </c>
      <c r="I28" s="53">
        <v>0.156</v>
      </c>
      <c r="J28" s="55">
        <v>1000</v>
      </c>
      <c r="K28" s="53">
        <v>0.086</v>
      </c>
      <c r="L28" s="56" t="s">
        <v>114</v>
      </c>
      <c r="M28" s="56"/>
      <c r="N28" s="46">
        <v>28757405</v>
      </c>
      <c r="O28" s="70">
        <v>16288836000</v>
      </c>
      <c r="P28" s="46">
        <v>39714000</v>
      </c>
      <c r="Q28" s="69">
        <f t="shared" si="0"/>
        <v>0.0024381115998712245</v>
      </c>
      <c r="R28" s="52" t="s">
        <v>152</v>
      </c>
      <c r="S28" s="57">
        <v>66</v>
      </c>
      <c r="T28" s="58">
        <v>1320000</v>
      </c>
      <c r="U28" s="58">
        <f t="shared" si="1"/>
        <v>20000</v>
      </c>
    </row>
    <row r="29" spans="1:21" s="21" customFormat="1" ht="35.25" customHeight="1">
      <c r="A29" s="24" t="s">
        <v>56</v>
      </c>
      <c r="B29" s="52" t="s">
        <v>119</v>
      </c>
      <c r="C29" s="53">
        <v>0.06</v>
      </c>
      <c r="D29" s="52" t="s">
        <v>119</v>
      </c>
      <c r="E29" s="53">
        <v>0.067</v>
      </c>
      <c r="F29" s="52" t="s">
        <v>119</v>
      </c>
      <c r="G29" s="53">
        <v>0.073</v>
      </c>
      <c r="H29" s="52" t="s">
        <v>119</v>
      </c>
      <c r="I29" s="53">
        <v>0.138</v>
      </c>
      <c r="J29" s="52" t="s">
        <v>119</v>
      </c>
      <c r="K29" s="53">
        <v>0.129</v>
      </c>
      <c r="L29" s="56" t="s">
        <v>122</v>
      </c>
      <c r="M29" s="56"/>
      <c r="N29" s="46">
        <v>76807030</v>
      </c>
      <c r="O29" s="70">
        <v>35689000000</v>
      </c>
      <c r="P29" s="46">
        <v>65953000</v>
      </c>
      <c r="Q29" s="69">
        <f t="shared" si="0"/>
        <v>0.0018479923786040517</v>
      </c>
      <c r="R29" s="52" t="s">
        <v>116</v>
      </c>
      <c r="S29" s="57">
        <v>847</v>
      </c>
      <c r="T29" s="58">
        <v>18259574</v>
      </c>
      <c r="U29" s="58">
        <f t="shared" si="1"/>
        <v>21557.938606847696</v>
      </c>
    </row>
    <row r="30" spans="1:21" s="21" customFormat="1" ht="18" customHeight="1">
      <c r="A30" s="24" t="s">
        <v>57</v>
      </c>
      <c r="B30" s="52">
        <v>500</v>
      </c>
      <c r="C30" s="53">
        <v>0.072</v>
      </c>
      <c r="D30" s="52">
        <v>500</v>
      </c>
      <c r="E30" s="53">
        <v>0.079</v>
      </c>
      <c r="F30" s="52">
        <v>500</v>
      </c>
      <c r="G30" s="53">
        <v>0.057</v>
      </c>
      <c r="H30" s="52">
        <v>500</v>
      </c>
      <c r="I30" s="53">
        <v>0.163</v>
      </c>
      <c r="J30" s="52">
        <v>500</v>
      </c>
      <c r="K30" s="53">
        <v>0.155</v>
      </c>
      <c r="L30" s="56"/>
      <c r="M30" s="56"/>
      <c r="N30" s="46">
        <v>7876423</v>
      </c>
      <c r="O30" s="70">
        <v>4159098000</v>
      </c>
      <c r="P30" s="46">
        <v>10006000</v>
      </c>
      <c r="Q30" s="69">
        <f t="shared" si="0"/>
        <v>0.00240581010594124</v>
      </c>
      <c r="R30" s="52" t="s">
        <v>180</v>
      </c>
      <c r="S30" s="57"/>
      <c r="T30" s="58"/>
      <c r="U30" s="58"/>
    </row>
    <row r="31" spans="1:21" s="21" customFormat="1" ht="39" customHeight="1">
      <c r="A31" s="24" t="s">
        <v>58</v>
      </c>
      <c r="B31" s="52">
        <v>500</v>
      </c>
      <c r="C31" s="53">
        <v>0.179</v>
      </c>
      <c r="D31" s="52" t="s">
        <v>119</v>
      </c>
      <c r="E31" s="53">
        <v>0.233</v>
      </c>
      <c r="F31" s="54" t="s">
        <v>187</v>
      </c>
      <c r="G31" s="53">
        <v>0.237</v>
      </c>
      <c r="H31" s="55">
        <v>1000</v>
      </c>
      <c r="I31" s="53">
        <v>0.228</v>
      </c>
      <c r="J31" s="52">
        <v>500</v>
      </c>
      <c r="K31" s="53">
        <v>0.208</v>
      </c>
      <c r="L31" s="56" t="s">
        <v>188</v>
      </c>
      <c r="M31" s="56" t="s">
        <v>189</v>
      </c>
      <c r="N31" s="46">
        <v>15550000</v>
      </c>
      <c r="O31" s="70">
        <v>640585000</v>
      </c>
      <c r="P31" s="46">
        <v>19459000</v>
      </c>
      <c r="Q31" s="69">
        <f t="shared" si="0"/>
        <v>0.030376921095561088</v>
      </c>
      <c r="R31" s="52" t="s">
        <v>152</v>
      </c>
      <c r="S31" s="57">
        <v>84</v>
      </c>
      <c r="T31" s="74" t="s">
        <v>131</v>
      </c>
      <c r="U31" s="58"/>
    </row>
    <row r="32" spans="1:21" s="21" customFormat="1" ht="18" customHeight="1">
      <c r="A32" s="24" t="s">
        <v>59</v>
      </c>
      <c r="B32" s="52">
        <v>800</v>
      </c>
      <c r="C32" s="53">
        <v>0.122</v>
      </c>
      <c r="D32" s="52">
        <v>200</v>
      </c>
      <c r="E32" s="53">
        <v>0.129</v>
      </c>
      <c r="F32" s="54">
        <v>400</v>
      </c>
      <c r="G32" s="53">
        <v>0.114</v>
      </c>
      <c r="H32" s="52">
        <v>900</v>
      </c>
      <c r="I32" s="53">
        <v>0.228</v>
      </c>
      <c r="J32" s="52">
        <v>600</v>
      </c>
      <c r="K32" s="53">
        <v>0.167</v>
      </c>
      <c r="L32" s="56" t="s">
        <v>114</v>
      </c>
      <c r="M32" s="56"/>
      <c r="N32" s="46">
        <v>4082000</v>
      </c>
      <c r="O32" s="70">
        <v>2420088000</v>
      </c>
      <c r="P32" s="46">
        <v>4735000</v>
      </c>
      <c r="Q32" s="69">
        <f t="shared" si="0"/>
        <v>0.0019565404233234493</v>
      </c>
      <c r="R32" s="52" t="s">
        <v>152</v>
      </c>
      <c r="S32" s="57">
        <v>51</v>
      </c>
      <c r="T32" s="58">
        <v>1169000</v>
      </c>
      <c r="U32" s="58">
        <f t="shared" si="1"/>
        <v>22921.56862745098</v>
      </c>
    </row>
    <row r="33" spans="1:21" ht="18" customHeight="1">
      <c r="A33" s="23" t="s">
        <v>60</v>
      </c>
      <c r="B33" s="63"/>
      <c r="C33" s="62"/>
      <c r="D33" s="63"/>
      <c r="E33" s="62"/>
      <c r="F33" s="63"/>
      <c r="G33" s="62"/>
      <c r="H33" s="63"/>
      <c r="I33" s="62"/>
      <c r="J33" s="63"/>
      <c r="K33" s="62"/>
      <c r="L33" s="64"/>
      <c r="M33" s="64"/>
      <c r="N33" s="49"/>
      <c r="O33" s="70">
        <v>34537175000</v>
      </c>
      <c r="P33" s="49"/>
      <c r="Q33" s="69">
        <f t="shared" si="0"/>
        <v>0</v>
      </c>
      <c r="R33" s="63"/>
      <c r="S33" s="65"/>
      <c r="T33" s="47"/>
      <c r="U33" s="47" t="e">
        <f t="shared" si="1"/>
        <v>#DIV/0!</v>
      </c>
    </row>
    <row r="34" spans="1:21" s="21" customFormat="1" ht="48">
      <c r="A34" s="24" t="s">
        <v>61</v>
      </c>
      <c r="B34" s="52">
        <v>500</v>
      </c>
      <c r="C34" s="53"/>
      <c r="D34" s="52">
        <v>300</v>
      </c>
      <c r="E34" s="53"/>
      <c r="F34" s="54">
        <v>400</v>
      </c>
      <c r="G34" s="53"/>
      <c r="H34" s="52">
        <v>900</v>
      </c>
      <c r="I34" s="53"/>
      <c r="J34" s="52">
        <v>500</v>
      </c>
      <c r="K34" s="53"/>
      <c r="L34" s="56" t="s">
        <v>144</v>
      </c>
      <c r="M34" s="56" t="s">
        <v>143</v>
      </c>
      <c r="N34" s="46">
        <v>575332011</v>
      </c>
      <c r="O34" s="70">
        <v>327571830000</v>
      </c>
      <c r="P34" s="46">
        <v>654733000</v>
      </c>
      <c r="Q34" s="69">
        <f t="shared" si="0"/>
        <v>0.001998746351296447</v>
      </c>
      <c r="R34" s="52" t="s">
        <v>116</v>
      </c>
      <c r="S34" s="57">
        <v>6812</v>
      </c>
      <c r="T34" s="58">
        <v>143396358</v>
      </c>
      <c r="U34" s="58">
        <f t="shared" si="1"/>
        <v>21050.551673517322</v>
      </c>
    </row>
    <row r="35" spans="1:21" s="21" customFormat="1" ht="45.75" customHeight="1">
      <c r="A35" s="24" t="s">
        <v>62</v>
      </c>
      <c r="B35" s="52">
        <v>500</v>
      </c>
      <c r="C35" s="53">
        <v>0.031</v>
      </c>
      <c r="D35" s="52">
        <v>500</v>
      </c>
      <c r="E35" s="53">
        <v>0.078</v>
      </c>
      <c r="F35" s="52">
        <v>500</v>
      </c>
      <c r="G35" s="53">
        <v>0.024</v>
      </c>
      <c r="H35" s="52">
        <v>500</v>
      </c>
      <c r="I35" s="53">
        <v>0.148</v>
      </c>
      <c r="J35" s="55">
        <v>1000</v>
      </c>
      <c r="K35" s="53">
        <v>0.207</v>
      </c>
      <c r="L35" s="56" t="s">
        <v>141</v>
      </c>
      <c r="M35" s="56"/>
      <c r="N35" s="46">
        <v>129380503</v>
      </c>
      <c r="O35" s="70">
        <v>56200000000</v>
      </c>
      <c r="P35" s="46">
        <v>128223000</v>
      </c>
      <c r="Q35" s="69">
        <f t="shared" si="0"/>
        <v>0.0022815480427046263</v>
      </c>
      <c r="R35" s="52" t="s">
        <v>116</v>
      </c>
      <c r="S35" s="57">
        <v>890</v>
      </c>
      <c r="T35" s="58">
        <v>26211484</v>
      </c>
      <c r="U35" s="58">
        <f t="shared" si="1"/>
        <v>29451.10561797753</v>
      </c>
    </row>
    <row r="36" spans="1:21" s="21" customFormat="1" ht="18.75" customHeight="1">
      <c r="A36" s="24" t="s">
        <v>63</v>
      </c>
      <c r="B36" s="52">
        <v>500</v>
      </c>
      <c r="C36" s="53">
        <v>0.076</v>
      </c>
      <c r="D36" s="52">
        <v>500</v>
      </c>
      <c r="E36" s="53">
        <v>0.096</v>
      </c>
      <c r="F36" s="52">
        <v>500</v>
      </c>
      <c r="G36" s="53">
        <v>0.071</v>
      </c>
      <c r="H36" s="52">
        <v>500</v>
      </c>
      <c r="I36" s="53">
        <v>0.204</v>
      </c>
      <c r="J36" s="52">
        <v>500</v>
      </c>
      <c r="K36" s="53">
        <v>0.237</v>
      </c>
      <c r="L36" s="56" t="s">
        <v>114</v>
      </c>
      <c r="M36" s="56"/>
      <c r="N36" s="46">
        <v>38875764</v>
      </c>
      <c r="O36" s="70">
        <v>23143327000</v>
      </c>
      <c r="P36" s="46">
        <v>42921000</v>
      </c>
      <c r="Q36" s="69">
        <f t="shared" si="0"/>
        <v>0.001854573458690706</v>
      </c>
      <c r="R36" s="52" t="s">
        <v>116</v>
      </c>
      <c r="S36" s="57">
        <v>779</v>
      </c>
      <c r="T36" s="58">
        <v>28538558</v>
      </c>
      <c r="U36" s="58">
        <f t="shared" si="1"/>
        <v>36634.862644415916</v>
      </c>
    </row>
    <row r="37" spans="1:21" s="21" customFormat="1" ht="40.5" customHeight="1">
      <c r="A37" s="24" t="s">
        <v>64</v>
      </c>
      <c r="B37" s="52">
        <v>500</v>
      </c>
      <c r="C37" s="53">
        <v>0.049</v>
      </c>
      <c r="D37" s="52">
        <v>500</v>
      </c>
      <c r="E37" s="53">
        <v>0.079</v>
      </c>
      <c r="F37" s="52">
        <v>500</v>
      </c>
      <c r="G37" s="53">
        <v>0.046</v>
      </c>
      <c r="H37" s="52">
        <v>500</v>
      </c>
      <c r="I37" s="53">
        <v>0.111</v>
      </c>
      <c r="J37" s="52">
        <v>500</v>
      </c>
      <c r="K37" s="53">
        <v>0.129</v>
      </c>
      <c r="L37" s="56" t="s">
        <v>176</v>
      </c>
      <c r="M37" s="56" t="s">
        <v>150</v>
      </c>
      <c r="N37" s="46">
        <v>36517739</v>
      </c>
      <c r="O37" s="70">
        <v>26309138000</v>
      </c>
      <c r="P37" s="46">
        <v>38345000</v>
      </c>
      <c r="Q37" s="69">
        <f t="shared" si="0"/>
        <v>0.0014574783864070347</v>
      </c>
      <c r="R37" s="52" t="s">
        <v>152</v>
      </c>
      <c r="S37" s="57">
        <v>433</v>
      </c>
      <c r="T37" s="58">
        <v>12990000</v>
      </c>
      <c r="U37" s="58">
        <f t="shared" si="1"/>
        <v>30000</v>
      </c>
    </row>
    <row r="38" spans="1:21" s="21" customFormat="1" ht="45" customHeight="1">
      <c r="A38" s="24" t="s">
        <v>65</v>
      </c>
      <c r="B38" s="52">
        <v>500</v>
      </c>
      <c r="C38" s="53">
        <v>0.035</v>
      </c>
      <c r="D38" s="52">
        <v>500</v>
      </c>
      <c r="E38" s="53">
        <v>0.065</v>
      </c>
      <c r="F38" s="52">
        <v>500</v>
      </c>
      <c r="G38" s="53">
        <v>0.04</v>
      </c>
      <c r="H38" s="52">
        <v>500</v>
      </c>
      <c r="I38" s="53">
        <v>0.129</v>
      </c>
      <c r="J38" s="52">
        <v>500</v>
      </c>
      <c r="K38" s="53">
        <v>0.148</v>
      </c>
      <c r="L38" s="56" t="s">
        <v>28</v>
      </c>
      <c r="M38" s="56" t="s">
        <v>198</v>
      </c>
      <c r="N38" s="46">
        <v>10326986</v>
      </c>
      <c r="O38" s="70">
        <v>6239200000</v>
      </c>
      <c r="P38" s="46">
        <v>12174000</v>
      </c>
      <c r="Q38" s="69">
        <f t="shared" si="0"/>
        <v>0.0019512116938068982</v>
      </c>
      <c r="R38" s="52" t="s">
        <v>152</v>
      </c>
      <c r="S38" s="57">
        <v>5</v>
      </c>
      <c r="T38" s="58">
        <v>150000</v>
      </c>
      <c r="U38" s="58">
        <f t="shared" si="1"/>
        <v>30000</v>
      </c>
    </row>
    <row r="39" spans="1:21" s="21" customFormat="1" ht="99" customHeight="1">
      <c r="A39" s="24" t="s">
        <v>66</v>
      </c>
      <c r="B39" s="52">
        <v>500</v>
      </c>
      <c r="C39" s="53">
        <v>0.053</v>
      </c>
      <c r="D39" s="52">
        <v>300</v>
      </c>
      <c r="E39" s="53">
        <v>0.152</v>
      </c>
      <c r="F39" s="54" t="s">
        <v>169</v>
      </c>
      <c r="G39" s="53">
        <v>0.055</v>
      </c>
      <c r="H39" s="55">
        <v>1000</v>
      </c>
      <c r="I39" s="53">
        <v>0.187</v>
      </c>
      <c r="J39" s="52">
        <v>500</v>
      </c>
      <c r="K39" s="53">
        <v>0.163</v>
      </c>
      <c r="L39" s="56" t="s">
        <v>171</v>
      </c>
      <c r="M39" s="56" t="s">
        <v>170</v>
      </c>
      <c r="N39" s="46">
        <v>97877057</v>
      </c>
      <c r="O39" s="70">
        <v>700004453000</v>
      </c>
      <c r="P39" s="46">
        <v>177441000</v>
      </c>
      <c r="Q39" s="69">
        <f t="shared" si="0"/>
        <v>0.0002534855303270478</v>
      </c>
      <c r="R39" s="52" t="s">
        <v>152</v>
      </c>
      <c r="S39" s="57">
        <v>559</v>
      </c>
      <c r="T39" s="58">
        <v>16463879</v>
      </c>
      <c r="U39" s="58">
        <f t="shared" si="1"/>
        <v>29452.377459749554</v>
      </c>
    </row>
    <row r="40" spans="1:21" s="21" customFormat="1" ht="48" customHeight="1">
      <c r="A40" s="24" t="s">
        <v>67</v>
      </c>
      <c r="B40" s="55">
        <v>1000</v>
      </c>
      <c r="C40" s="53">
        <v>0.048</v>
      </c>
      <c r="D40" s="52">
        <v>500</v>
      </c>
      <c r="E40" s="53">
        <v>0.202</v>
      </c>
      <c r="F40" s="52">
        <v>500</v>
      </c>
      <c r="G40" s="53">
        <v>0.051</v>
      </c>
      <c r="H40" s="52">
        <v>700</v>
      </c>
      <c r="I40" s="53">
        <v>0.249</v>
      </c>
      <c r="J40" s="52">
        <v>700</v>
      </c>
      <c r="K40" s="53">
        <v>0.133</v>
      </c>
      <c r="L40" s="56" t="s">
        <v>122</v>
      </c>
      <c r="M40" s="56" t="s">
        <v>193</v>
      </c>
      <c r="N40" s="46" t="s">
        <v>195</v>
      </c>
      <c r="O40" s="70">
        <v>29114118000</v>
      </c>
      <c r="P40" s="46" t="s">
        <v>195</v>
      </c>
      <c r="Q40" s="69" t="e">
        <f t="shared" si="0"/>
        <v>#VALUE!</v>
      </c>
      <c r="R40" s="52" t="s">
        <v>152</v>
      </c>
      <c r="S40" s="57">
        <v>154</v>
      </c>
      <c r="T40" s="58">
        <v>4004000</v>
      </c>
      <c r="U40" s="58">
        <f t="shared" si="1"/>
        <v>26000</v>
      </c>
    </row>
    <row r="41" spans="1:21" s="21" customFormat="1" ht="49.5" customHeight="1">
      <c r="A41" s="24" t="s">
        <v>68</v>
      </c>
      <c r="B41" s="52">
        <v>600</v>
      </c>
      <c r="C41" s="53">
        <v>0.063</v>
      </c>
      <c r="D41" s="52">
        <v>500</v>
      </c>
      <c r="E41" s="53">
        <v>0.067</v>
      </c>
      <c r="F41" s="54" t="s">
        <v>200</v>
      </c>
      <c r="G41" s="53">
        <v>0.074</v>
      </c>
      <c r="H41" s="59">
        <v>1100</v>
      </c>
      <c r="I41" s="53">
        <v>0.12</v>
      </c>
      <c r="J41" s="54">
        <v>800</v>
      </c>
      <c r="K41" s="53">
        <v>0.272</v>
      </c>
      <c r="L41" s="56" t="s">
        <v>114</v>
      </c>
      <c r="M41" s="56" t="s">
        <v>0</v>
      </c>
      <c r="N41" s="46">
        <v>51736508</v>
      </c>
      <c r="O41" s="70">
        <v>43863534000</v>
      </c>
      <c r="P41" s="46">
        <v>65510000</v>
      </c>
      <c r="Q41" s="69">
        <f t="shared" si="0"/>
        <v>0.0014934957133184937</v>
      </c>
      <c r="R41" s="52" t="s">
        <v>152</v>
      </c>
      <c r="S41" s="57">
        <v>245</v>
      </c>
      <c r="T41" s="58">
        <v>8539300</v>
      </c>
      <c r="U41" s="58">
        <f t="shared" si="1"/>
        <v>34854.28571428572</v>
      </c>
    </row>
    <row r="42" spans="1:21" s="21" customFormat="1" ht="71.25" customHeight="1">
      <c r="A42" s="24" t="s">
        <v>69</v>
      </c>
      <c r="B42" s="52">
        <v>600</v>
      </c>
      <c r="C42" s="53">
        <v>0.089</v>
      </c>
      <c r="D42" s="52">
        <v>300</v>
      </c>
      <c r="E42" s="53">
        <v>0.11</v>
      </c>
      <c r="F42" s="52">
        <v>500</v>
      </c>
      <c r="G42" s="53">
        <v>0.12</v>
      </c>
      <c r="H42" s="60">
        <v>1000</v>
      </c>
      <c r="I42" s="53">
        <v>0.284</v>
      </c>
      <c r="J42" s="52">
        <v>500</v>
      </c>
      <c r="K42" s="53">
        <v>0.282</v>
      </c>
      <c r="L42" s="56" t="s">
        <v>204</v>
      </c>
      <c r="M42" s="56" t="s">
        <v>205</v>
      </c>
      <c r="N42" s="46">
        <v>7932000</v>
      </c>
      <c r="O42" s="70">
        <v>4459000000</v>
      </c>
      <c r="P42" s="46">
        <v>12275000</v>
      </c>
      <c r="Q42" s="69">
        <f t="shared" si="0"/>
        <v>0.002752859385512447</v>
      </c>
      <c r="R42" s="52" t="s">
        <v>152</v>
      </c>
      <c r="S42" s="57">
        <v>15</v>
      </c>
      <c r="T42" s="58">
        <v>1005200</v>
      </c>
      <c r="U42" s="58">
        <f t="shared" si="1"/>
        <v>67013.33333333333</v>
      </c>
    </row>
    <row r="43" spans="1:21" s="21" customFormat="1" ht="69" customHeight="1">
      <c r="A43" s="24" t="s">
        <v>70</v>
      </c>
      <c r="B43" s="52">
        <v>700</v>
      </c>
      <c r="C43" s="53">
        <v>0.048</v>
      </c>
      <c r="D43" s="52">
        <v>300</v>
      </c>
      <c r="E43" s="53">
        <v>0.053</v>
      </c>
      <c r="F43" s="54" t="s">
        <v>154</v>
      </c>
      <c r="G43" s="53">
        <v>0.111</v>
      </c>
      <c r="H43" s="54" t="s">
        <v>1</v>
      </c>
      <c r="I43" s="53">
        <v>0.156</v>
      </c>
      <c r="J43" s="54" t="s">
        <v>2</v>
      </c>
      <c r="K43" s="53">
        <v>0.222</v>
      </c>
      <c r="L43" s="56" t="s">
        <v>155</v>
      </c>
      <c r="M43" s="56" t="s">
        <v>156</v>
      </c>
      <c r="N43" s="46">
        <v>25750940</v>
      </c>
      <c r="O43" s="70">
        <v>10952796000</v>
      </c>
      <c r="P43" s="46">
        <v>33999000</v>
      </c>
      <c r="Q43" s="69">
        <f t="shared" si="0"/>
        <v>0.003104138888371517</v>
      </c>
      <c r="R43" s="52" t="s">
        <v>116</v>
      </c>
      <c r="S43" s="57">
        <v>480</v>
      </c>
      <c r="T43" s="58">
        <v>14158090</v>
      </c>
      <c r="U43" s="58">
        <f t="shared" si="1"/>
        <v>29496.020833333332</v>
      </c>
    </row>
    <row r="44" spans="1:21" s="21" customFormat="1" ht="60.75" customHeight="1">
      <c r="A44" s="24" t="s">
        <v>71</v>
      </c>
      <c r="B44" s="52">
        <v>800</v>
      </c>
      <c r="C44" s="53">
        <v>0.046</v>
      </c>
      <c r="D44" s="52">
        <v>200</v>
      </c>
      <c r="E44" s="53">
        <v>0.122</v>
      </c>
      <c r="F44" s="52" t="s">
        <v>119</v>
      </c>
      <c r="G44" s="53">
        <v>0.044</v>
      </c>
      <c r="H44" s="52">
        <v>700</v>
      </c>
      <c r="I44" s="53">
        <v>0.098</v>
      </c>
      <c r="J44" s="52">
        <v>600</v>
      </c>
      <c r="K44" s="53">
        <v>0.095</v>
      </c>
      <c r="L44" s="56" t="s">
        <v>149</v>
      </c>
      <c r="M44" s="56" t="s">
        <v>150</v>
      </c>
      <c r="N44" s="46">
        <v>24934000</v>
      </c>
      <c r="O44" s="70">
        <v>19234000000</v>
      </c>
      <c r="P44" s="46">
        <v>24050000</v>
      </c>
      <c r="Q44" s="69">
        <f t="shared" si="0"/>
        <v>0.0012503899344910056</v>
      </c>
      <c r="R44" s="52" t="s">
        <v>152</v>
      </c>
      <c r="S44" s="57">
        <v>459</v>
      </c>
      <c r="T44" s="58">
        <v>11475000</v>
      </c>
      <c r="U44" s="58">
        <f t="shared" si="1"/>
        <v>25000</v>
      </c>
    </row>
    <row r="45" spans="1:21" s="21" customFormat="1" ht="28.5" customHeight="1">
      <c r="A45" s="24" t="s">
        <v>72</v>
      </c>
      <c r="B45" s="55">
        <v>1100</v>
      </c>
      <c r="C45" s="53">
        <v>0.054</v>
      </c>
      <c r="D45" s="52">
        <v>300</v>
      </c>
      <c r="E45" s="53">
        <v>0.062</v>
      </c>
      <c r="F45" s="55">
        <v>300</v>
      </c>
      <c r="G45" s="53">
        <v>0.062</v>
      </c>
      <c r="H45" s="55">
        <v>1200</v>
      </c>
      <c r="I45" s="53">
        <v>0.155</v>
      </c>
      <c r="J45" s="55">
        <v>1500</v>
      </c>
      <c r="K45" s="53">
        <v>0.162</v>
      </c>
      <c r="L45" s="56" t="s">
        <v>114</v>
      </c>
      <c r="M45" s="56" t="s">
        <v>161</v>
      </c>
      <c r="N45" s="46">
        <v>27052705</v>
      </c>
      <c r="O45" s="70">
        <v>15413000000</v>
      </c>
      <c r="P45" s="46">
        <v>27826041</v>
      </c>
      <c r="Q45" s="69">
        <f t="shared" si="0"/>
        <v>0.0018053617725296827</v>
      </c>
      <c r="R45" s="52" t="s">
        <v>152</v>
      </c>
      <c r="S45" s="57">
        <v>167</v>
      </c>
      <c r="T45" s="58"/>
      <c r="U45" s="58">
        <f t="shared" si="1"/>
        <v>0</v>
      </c>
    </row>
    <row r="46" spans="1:21" ht="18" customHeight="1">
      <c r="A46" s="23" t="s">
        <v>73</v>
      </c>
      <c r="B46" s="61"/>
      <c r="C46" s="62"/>
      <c r="D46" s="63"/>
      <c r="E46" s="62"/>
      <c r="F46" s="61"/>
      <c r="G46" s="62"/>
      <c r="H46" s="61"/>
      <c r="I46" s="62"/>
      <c r="J46" s="61"/>
      <c r="K46" s="62"/>
      <c r="L46" s="64"/>
      <c r="M46" s="64"/>
      <c r="N46" s="50"/>
      <c r="O46" s="71"/>
      <c r="P46" s="50"/>
      <c r="Q46" s="69" t="e">
        <f t="shared" si="0"/>
        <v>#DIV/0!</v>
      </c>
      <c r="R46" s="63"/>
      <c r="S46" s="65"/>
      <c r="T46" s="47"/>
      <c r="U46" s="47" t="e">
        <f t="shared" si="1"/>
        <v>#DIV/0!</v>
      </c>
    </row>
    <row r="47" spans="1:21" ht="13.5">
      <c r="A47" s="23"/>
      <c r="B47" s="66"/>
      <c r="C47" s="67"/>
      <c r="D47" s="66"/>
      <c r="E47" s="67"/>
      <c r="F47" s="66"/>
      <c r="G47" s="67"/>
      <c r="H47" s="66"/>
      <c r="I47" s="67"/>
      <c r="J47" s="66"/>
      <c r="K47" s="67"/>
      <c r="L47" s="68"/>
      <c r="M47" s="68"/>
      <c r="N47" s="51"/>
      <c r="O47" s="70">
        <f>SUM(O4:O46)</f>
        <v>4268551810000</v>
      </c>
      <c r="P47" s="70">
        <f>SUM(P4:P46)</f>
        <v>6780136071</v>
      </c>
      <c r="Q47" s="69">
        <f t="shared" si="0"/>
        <v>0.0015883925913974088</v>
      </c>
      <c r="R47" s="66"/>
      <c r="S47" s="48">
        <f>SUM(S4:S46)</f>
        <v>33369</v>
      </c>
      <c r="T47" s="48">
        <f>SUM(T4:T46)</f>
        <v>626075242</v>
      </c>
      <c r="U47" s="48">
        <f>T47/S47</f>
        <v>18762.18172555366</v>
      </c>
    </row>
    <row r="48" spans="1:14" ht="13.5">
      <c r="A48" s="79"/>
      <c r="B48" s="81" t="s">
        <v>104</v>
      </c>
      <c r="C48" s="80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3.5">
      <c r="A49" s="79"/>
      <c r="B49" s="81" t="s">
        <v>192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3.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</sheetData>
  <sheetProtection/>
  <mergeCells count="12">
    <mergeCell ref="P2:P3"/>
    <mergeCell ref="R2:U2"/>
    <mergeCell ref="J2:K2"/>
    <mergeCell ref="L2:L3"/>
    <mergeCell ref="M2:M3"/>
    <mergeCell ref="N2:N3"/>
    <mergeCell ref="O2:O3"/>
    <mergeCell ref="Q2:Q3"/>
    <mergeCell ref="B2:C2"/>
    <mergeCell ref="D2:E2"/>
    <mergeCell ref="F2:G2"/>
    <mergeCell ref="H2:I2"/>
  </mergeCells>
  <printOptions/>
  <pageMargins left="0.3937007874015748" right="0.1968503937007874" top="0.5511811023622047" bottom="0.3937007874015748" header="0.31496062992125984" footer="0.31496062992125984"/>
  <pageSetup fitToHeight="4" fitToWidth="1" horizontalDpi="200" verticalDpi="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2010-07-09T06:06:46Z</cp:lastPrinted>
  <dcterms:created xsi:type="dcterms:W3CDTF">2009-08-26T05:29:39Z</dcterms:created>
  <dcterms:modified xsi:type="dcterms:W3CDTF">2010-07-10T04:26:34Z</dcterms:modified>
  <cp:category/>
  <cp:version/>
  <cp:contentType/>
  <cp:contentStatus/>
</cp:coreProperties>
</file>